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4830" activeTab="0"/>
  </bookViews>
  <sheets>
    <sheet name="12er-System" sheetId="1" r:id="rId1"/>
    <sheet name="SR-Zett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V4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<sst xmlns="http://schemas.openxmlformats.org/spreadsheetml/2006/main" count="1327" uniqueCount="177">
  <si>
    <t>Name</t>
  </si>
  <si>
    <t>Nr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</si>
  <si>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</si>
  <si>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</si>
  <si>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</si>
  <si>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</si>
  <si>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</si>
  <si>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</si>
  <si>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</si>
  <si>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</si>
  <si>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</si>
  <si>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</si>
  <si>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</si>
  <si>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</si>
  <si>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Punkte</t>
  </si>
  <si>
    <t>Sätze</t>
  </si>
  <si>
    <t>:</t>
  </si>
  <si>
    <t>1. Runde</t>
  </si>
  <si>
    <t>7. Runde</t>
  </si>
  <si>
    <t>1-12</t>
  </si>
  <si>
    <t>-</t>
  </si>
  <si>
    <t>2-11</t>
  </si>
  <si>
    <t>3-10</t>
  </si>
  <si>
    <t>4-9</t>
  </si>
  <si>
    <t>5-8</t>
  </si>
  <si>
    <t>6-7</t>
  </si>
  <si>
    <t>2.Runde</t>
  </si>
  <si>
    <t>8. Runde</t>
  </si>
  <si>
    <t>1-2</t>
  </si>
  <si>
    <t>3-11</t>
  </si>
  <si>
    <t>4-10</t>
  </si>
  <si>
    <t>5-9</t>
  </si>
  <si>
    <t>6-8</t>
  </si>
  <si>
    <t>7-12</t>
  </si>
  <si>
    <t>3.Runde</t>
  </si>
  <si>
    <t>9. Runde</t>
  </si>
  <si>
    <t>1-3</t>
  </si>
  <si>
    <t>2-12</t>
  </si>
  <si>
    <t>4-11</t>
  </si>
  <si>
    <t>5-10</t>
  </si>
  <si>
    <t>6-9</t>
  </si>
  <si>
    <t>7-8</t>
  </si>
  <si>
    <t>4.Runde</t>
  </si>
  <si>
    <t>10. Runde</t>
  </si>
  <si>
    <t>1-4</t>
  </si>
  <si>
    <t>2-3</t>
  </si>
  <si>
    <t>5-11</t>
  </si>
  <si>
    <t>6-10</t>
  </si>
  <si>
    <t>7-9</t>
  </si>
  <si>
    <t>8-12</t>
  </si>
  <si>
    <t>5.Runde</t>
  </si>
  <si>
    <t>11. Runde</t>
  </si>
  <si>
    <t>1-5</t>
  </si>
  <si>
    <t>2-4</t>
  </si>
  <si>
    <t>3-12</t>
  </si>
  <si>
    <t>6-11</t>
  </si>
  <si>
    <t>7-10</t>
  </si>
  <si>
    <t>8-9</t>
  </si>
  <si>
    <t>6.Runde</t>
  </si>
  <si>
    <t>1-6</t>
  </si>
  <si>
    <t>2-5</t>
  </si>
  <si>
    <t>Wertung bei Punktgleichheit:</t>
  </si>
  <si>
    <t>3-4</t>
  </si>
  <si>
    <t>Satzverhältnis (Differenz)</t>
  </si>
  <si>
    <t>7-11</t>
  </si>
  <si>
    <t>Bei Punkt- und Satzgleichheit:</t>
  </si>
  <si>
    <t>8-10</t>
  </si>
  <si>
    <t>Direkte Vergleich</t>
  </si>
  <si>
    <t>9-12</t>
  </si>
  <si>
    <t>Tischtennis</t>
  </si>
  <si>
    <t>BL 1</t>
  </si>
  <si>
    <t>BL 7</t>
  </si>
  <si>
    <t>Schiedsrichterzettel</t>
  </si>
  <si>
    <t>Disziplin:</t>
  </si>
  <si>
    <t>Gruppe:</t>
  </si>
  <si>
    <t>1.R/1</t>
  </si>
  <si>
    <t>Tisch-Nr.</t>
  </si>
  <si>
    <t>1.R/2</t>
  </si>
  <si>
    <t>7.R./1</t>
  </si>
  <si>
    <t>7.R/2</t>
  </si>
  <si>
    <t>Uhrzeit</t>
  </si>
  <si>
    <t>Bälle</t>
  </si>
  <si>
    <t>1.Satz</t>
  </si>
  <si>
    <t>2.Satz</t>
  </si>
  <si>
    <t>3.Satz</t>
  </si>
  <si>
    <t>Ergebnis:</t>
  </si>
  <si>
    <t>1.R/3</t>
  </si>
  <si>
    <t>1.R/4</t>
  </si>
  <si>
    <t>7.R/3</t>
  </si>
  <si>
    <t>7.R/4</t>
  </si>
  <si>
    <t>1.R/5</t>
  </si>
  <si>
    <t>1.R./6</t>
  </si>
  <si>
    <t>7.R/5</t>
  </si>
  <si>
    <t>7.R/6</t>
  </si>
  <si>
    <t>BL 2</t>
  </si>
  <si>
    <t>BL 8</t>
  </si>
  <si>
    <t>2.R/1</t>
  </si>
  <si>
    <t>2.R/2</t>
  </si>
  <si>
    <t>8.R./1</t>
  </si>
  <si>
    <t>8.R/2</t>
  </si>
  <si>
    <t>2.R/3</t>
  </si>
  <si>
    <t>2.R/4</t>
  </si>
  <si>
    <t>8.R/3</t>
  </si>
  <si>
    <t>8.R/4</t>
  </si>
  <si>
    <t>2.R/5</t>
  </si>
  <si>
    <t>2.R/6</t>
  </si>
  <si>
    <t>8.R/5</t>
  </si>
  <si>
    <t>8.R/6</t>
  </si>
  <si>
    <t>BL 3</t>
  </si>
  <si>
    <t>BL 9</t>
  </si>
  <si>
    <t>3.R/1</t>
  </si>
  <si>
    <t>3.R/2</t>
  </si>
  <si>
    <t>9.R/1</t>
  </si>
  <si>
    <t>9.R/2</t>
  </si>
  <si>
    <t>3.R/3</t>
  </si>
  <si>
    <t>3.R/4</t>
  </si>
  <si>
    <t>9.R/3</t>
  </si>
  <si>
    <t>9.R/4</t>
  </si>
  <si>
    <t>3.R/5</t>
  </si>
  <si>
    <t>3.R/6</t>
  </si>
  <si>
    <t>9.R/5</t>
  </si>
  <si>
    <t>9.R/6</t>
  </si>
  <si>
    <t>BL 4</t>
  </si>
  <si>
    <t>BL 10</t>
  </si>
  <si>
    <t>4.R/1</t>
  </si>
  <si>
    <t>4.R/2</t>
  </si>
  <si>
    <t>10.R./1</t>
  </si>
  <si>
    <t>10.R/2</t>
  </si>
  <si>
    <t>4.R/3</t>
  </si>
  <si>
    <t>4.R/4</t>
  </si>
  <si>
    <t>10.R/3</t>
  </si>
  <si>
    <t>10.R/4</t>
  </si>
  <si>
    <t>4.R/5</t>
  </si>
  <si>
    <t>4.R/6</t>
  </si>
  <si>
    <t>10.R/5</t>
  </si>
  <si>
    <t>10.R/6</t>
  </si>
  <si>
    <t>BL 5</t>
  </si>
  <si>
    <t>BL 11</t>
  </si>
  <si>
    <t>5.R/1</t>
  </si>
  <si>
    <t>5.R/2</t>
  </si>
  <si>
    <t>11.R/1</t>
  </si>
  <si>
    <t>11.R/2</t>
  </si>
  <si>
    <t>5.R/3</t>
  </si>
  <si>
    <t>5.R/4</t>
  </si>
  <si>
    <t>11.R/3</t>
  </si>
  <si>
    <t>11.R/4</t>
  </si>
  <si>
    <t>5.R/5</t>
  </si>
  <si>
    <t>5.R/6</t>
  </si>
  <si>
    <t>11.R/5</t>
  </si>
  <si>
    <t>11.R/6</t>
  </si>
  <si>
    <t>BL 6</t>
  </si>
  <si>
    <t>6.R/1</t>
  </si>
  <si>
    <t>6.R/2</t>
  </si>
  <si>
    <t>6.R/3</t>
  </si>
  <si>
    <t>6.R/4</t>
  </si>
  <si>
    <t>6.R/5</t>
  </si>
  <si>
    <t>6.R/6</t>
  </si>
  <si>
    <t xml:space="preserve">  Sätze</t>
  </si>
  <si>
    <t xml:space="preserve">     Platz</t>
  </si>
  <si>
    <t>Rang</t>
  </si>
  <si>
    <t xml:space="preserve"> </t>
  </si>
  <si>
    <t>4.Satz</t>
  </si>
  <si>
    <t>5.Satz</t>
  </si>
  <si>
    <t>Sieger</t>
  </si>
  <si>
    <t xml:space="preserve">Rangliste </t>
  </si>
  <si>
    <t>Zell</t>
  </si>
  <si>
    <t>Ly</t>
  </si>
  <si>
    <t>Bauer</t>
  </si>
  <si>
    <t>Schwarz</t>
  </si>
  <si>
    <t>Reuter</t>
  </si>
  <si>
    <t>Ostertag</t>
  </si>
  <si>
    <t>Schweizer</t>
  </si>
  <si>
    <t>Binder</t>
  </si>
  <si>
    <t>Jooß</t>
  </si>
  <si>
    <t>Bulling</t>
  </si>
  <si>
    <t>Straubmüller</t>
  </si>
  <si>
    <t>Heidel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</si>
</sst>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2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7" fillId="0" borderId="24" xfId="0" applyFont="1" applyBorder="1" applyAlignment="1" quotePrefix="1">
      <alignment/>
    </xf>
    <xf numFmtId="0" fontId="7" fillId="0" borderId="18" xfId="0" applyFont="1" applyFill="1" applyBorder="1" applyAlignment="1">
      <alignment/>
    </xf>
    <xf numFmtId="0" fontId="7" fillId="0" borderId="25" xfId="0" applyFont="1" applyBorder="1" applyAlignment="1" quotePrefix="1">
      <alignment/>
    </xf>
    <xf numFmtId="0" fontId="7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7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>
      <alignment/>
    </xf>
    <xf numFmtId="0" fontId="0" fillId="0" borderId="15" xfId="0" applyFont="1" applyFill="1" applyBorder="1" applyAlignment="1" quotePrefix="1">
      <alignment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18" xfId="0" applyFont="1" applyFill="1" applyBorder="1" applyAlignment="1">
      <alignment/>
    </xf>
    <xf numFmtId="0" fontId="4" fillId="2" borderId="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 applyProtection="1" quotePrefix="1">
      <alignment vertical="center"/>
      <protection locked="0"/>
    </xf>
    <xf numFmtId="0" fontId="0" fillId="0" borderId="11" xfId="0" applyFont="1" applyBorder="1" applyAlignment="1" applyProtection="1" quotePrefix="1">
      <alignment vertical="center"/>
      <protection locked="0"/>
    </xf>
    <xf numFmtId="0" fontId="0" fillId="0" borderId="29" xfId="0" applyFont="1" applyBorder="1" applyAlignment="1" applyProtection="1" quotePrefix="1">
      <alignment vertical="center"/>
      <protection locked="0"/>
    </xf>
    <xf numFmtId="0" fontId="0" fillId="0" borderId="30" xfId="0" applyFont="1" applyBorder="1" applyAlignment="1" applyProtection="1" quotePrefix="1">
      <alignment vertical="center"/>
      <protection locked="0"/>
    </xf>
    <xf numFmtId="0" fontId="4" fillId="0" borderId="0" xfId="0" applyFont="1" applyBorder="1" applyAlignment="1">
      <alignment/>
    </xf>
    <xf numFmtId="0" fontId="6" fillId="2" borderId="10" xfId="0" applyFont="1" applyFill="1" applyBorder="1" applyAlignment="1" applyProtection="1">
      <alignment/>
      <protection locked="0"/>
    </xf>
    <xf numFmtId="0" fontId="7" fillId="0" borderId="5" xfId="0" applyFont="1" applyBorder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/>
      <protection/>
    </xf>
    <xf numFmtId="0" fontId="8" fillId="0" borderId="31" xfId="0" applyFont="1" applyBorder="1" applyAlignment="1" applyProtection="1" quotePrefix="1">
      <alignment/>
      <protection/>
    </xf>
    <xf numFmtId="0" fontId="7" fillId="0" borderId="31" xfId="0" applyFont="1" applyBorder="1" applyAlignment="1" applyProtection="1" quotePrefix="1">
      <alignment/>
      <protection/>
    </xf>
    <xf numFmtId="0" fontId="0" fillId="0" borderId="31" xfId="0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 quotePrefix="1">
      <alignment/>
      <protection/>
    </xf>
    <xf numFmtId="0" fontId="0" fillId="0" borderId="32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5" fillId="3" borderId="31" xfId="0" applyFont="1" applyFill="1" applyBorder="1" applyAlignment="1" applyProtection="1">
      <alignment horizontal="center" vertical="center"/>
      <protection/>
    </xf>
    <xf numFmtId="0" fontId="5" fillId="3" borderId="3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 quotePrefix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 quotePrefix="1">
      <alignment horizontal="center" vertical="center"/>
      <protection locked="0"/>
    </xf>
    <xf numFmtId="0" fontId="0" fillId="0" borderId="10" xfId="18" applyFont="1" applyBorder="1" applyAlignment="1" applyProtection="1" quotePrefix="1">
      <alignment horizontal="center" vertical="center"/>
      <protection/>
    </xf>
    <xf numFmtId="0" fontId="0" fillId="0" borderId="31" xfId="18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18" applyFont="1" applyBorder="1" applyAlignment="1" applyProtection="1" quotePrefix="1">
      <alignment horizontal="center" vertical="center"/>
      <protection locked="0"/>
    </xf>
    <xf numFmtId="0" fontId="0" fillId="4" borderId="31" xfId="0" applyFont="1" applyFill="1" applyBorder="1" applyAlignment="1" applyProtection="1" quotePrefix="1">
      <alignment horizontal="center" vertical="center"/>
      <protection locked="0"/>
    </xf>
    <xf numFmtId="0" fontId="0" fillId="0" borderId="18" xfId="18" applyFont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0" fontId="0" fillId="0" borderId="18" xfId="0" applyFont="1" applyFill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0" fillId="0" borderId="32" xfId="18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Fill="1" applyBorder="1" applyAlignment="1" applyProtection="1" quotePrefix="1">
      <alignment horizontal="center" vertical="center"/>
      <protection locked="0"/>
    </xf>
    <xf numFmtId="0" fontId="0" fillId="0" borderId="26" xfId="0" applyFont="1" applyFill="1" applyBorder="1" applyAlignment="1" applyProtection="1" quotePrefix="1">
      <alignment horizontal="center" vertical="center"/>
      <protection locked="0"/>
    </xf>
    <xf numFmtId="0" fontId="0" fillId="4" borderId="11" xfId="0" applyFont="1" applyFill="1" applyBorder="1" applyAlignment="1" applyProtection="1" quotePrefix="1">
      <alignment horizontal="center" vertical="center"/>
      <protection locked="0"/>
    </xf>
    <xf numFmtId="0" fontId="0" fillId="4" borderId="32" xfId="0" applyFont="1" applyFill="1" applyBorder="1" applyAlignment="1" applyProtection="1" quotePrefix="1">
      <alignment horizontal="center" vertical="center"/>
      <protection locked="0"/>
    </xf>
    <xf numFmtId="0" fontId="0" fillId="4" borderId="26" xfId="0" applyFont="1" applyFill="1" applyBorder="1" applyAlignment="1" applyProtection="1" quotePrefix="1">
      <alignment horizontal="center" vertical="center"/>
      <protection locked="0"/>
    </xf>
    <xf numFmtId="0" fontId="0" fillId="0" borderId="18" xfId="18" applyFont="1" applyBorder="1" applyAlignment="1" applyProtection="1" quotePrefix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16" fontId="7" fillId="0" borderId="4" xfId="0" applyNumberFormat="1" applyFont="1" applyBorder="1" applyAlignment="1" quotePrefix="1">
      <alignment horizontal="center" vertical="center"/>
    </xf>
    <xf numFmtId="16" fontId="7" fillId="0" borderId="7" xfId="0" applyNumberFormat="1" applyFont="1" applyBorder="1" applyAlignment="1" quotePrefix="1">
      <alignment horizontal="center" vertical="center"/>
    </xf>
    <xf numFmtId="0" fontId="8" fillId="0" borderId="33" xfId="0" applyFont="1" applyBorder="1" applyAlignment="1" applyProtection="1" quotePrefix="1">
      <alignment/>
      <protection/>
    </xf>
    <xf numFmtId="0" fontId="0" fillId="3" borderId="10" xfId="0" applyFont="1" applyFill="1" applyBorder="1" applyAlignment="1" applyProtection="1" quotePrefix="1">
      <alignment vertical="center"/>
      <protection locked="0"/>
    </xf>
    <xf numFmtId="0" fontId="0" fillId="3" borderId="11" xfId="0" applyFont="1" applyFill="1" applyBorder="1" applyAlignment="1" applyProtection="1" quotePrefix="1">
      <alignment vertical="center"/>
      <protection locked="0"/>
    </xf>
    <xf numFmtId="0" fontId="0" fillId="3" borderId="18" xfId="0" applyFont="1" applyFill="1" applyBorder="1" applyAlignment="1" applyProtection="1" quotePrefix="1">
      <alignment vertical="center"/>
      <protection locked="0"/>
    </xf>
    <xf numFmtId="0" fontId="0" fillId="3" borderId="26" xfId="0" applyFont="1" applyFill="1" applyBorder="1" applyAlignment="1" applyProtection="1" quotePrefix="1">
      <alignment vertical="center"/>
      <protection locked="0"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6" fontId="7" fillId="0" borderId="4" xfId="0" applyNumberFormat="1" applyFont="1" applyBorder="1" applyAlignment="1" quotePrefix="1">
      <alignment vertical="center"/>
    </xf>
    <xf numFmtId="0" fontId="7" fillId="0" borderId="31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 quotePrefix="1">
      <alignment vertical="center"/>
      <protection/>
    </xf>
    <xf numFmtId="0" fontId="7" fillId="0" borderId="31" xfId="0" applyFont="1" applyBorder="1" applyAlignment="1" applyProtection="1" quotePrefix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" fontId="7" fillId="0" borderId="7" xfId="0" applyNumberFormat="1" applyFont="1" applyBorder="1" applyAlignment="1" quotePrefix="1">
      <alignment vertical="center"/>
    </xf>
    <xf numFmtId="0" fontId="7" fillId="0" borderId="32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 quotePrefix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7" fillId="0" borderId="24" xfId="0" applyFont="1" applyBorder="1" applyAlignment="1" quotePrefix="1">
      <alignment vertical="center"/>
    </xf>
    <xf numFmtId="0" fontId="7" fillId="0" borderId="18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 quotePrefix="1">
      <alignment vertical="center"/>
      <protection/>
    </xf>
    <xf numFmtId="0" fontId="7" fillId="0" borderId="25" xfId="0" applyFont="1" applyBorder="1" applyAlignment="1" quotePrefix="1">
      <alignment vertical="center"/>
    </xf>
    <xf numFmtId="0" fontId="7" fillId="0" borderId="26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1" xfId="0" applyFont="1" applyBorder="1" applyAlignment="1">
      <alignment horizontal="left"/>
    </xf>
    <xf numFmtId="0" fontId="1" fillId="3" borderId="5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7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0" xfId="0" applyFont="1" applyFill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 quotePrefix="1">
      <alignment vertical="center"/>
      <protection/>
    </xf>
    <xf numFmtId="0" fontId="7" fillId="0" borderId="21" xfId="0" applyFont="1" applyBorder="1" applyAlignment="1" applyProtection="1" quotePrefix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0" fontId="8" fillId="0" borderId="21" xfId="0" applyFont="1" applyBorder="1" applyAlignment="1" applyProtection="1" quotePrefix="1">
      <alignment/>
      <protection/>
    </xf>
    <xf numFmtId="0" fontId="7" fillId="0" borderId="21" xfId="0" applyFont="1" applyBorder="1" applyAlignment="1" applyProtection="1" quotePrefix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5" fillId="5" borderId="1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10erfeld98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showGridLines="0" tabSelected="1" workbookViewId="0" topLeftCell="A1">
      <selection activeCell="AW17" sqref="AW17"/>
    </sheetView>
  </sheetViews>
  <sheetFormatPr defaultColWidth="11.421875" defaultRowHeight="12.75"/>
  <cols>
    <col min="1" max="1" width="3.421875" style="0" customWidth="1"/>
    <col min="2" max="2" width="13.7109375" style="0" customWidth="1"/>
    <col min="3" max="3" width="1.7109375" style="0" customWidth="1"/>
    <col min="4" max="4" width="0.85546875" style="0" customWidth="1"/>
    <col min="5" max="6" width="1.7109375" style="0" customWidth="1"/>
    <col min="7" max="7" width="0.85546875" style="0" customWidth="1"/>
    <col min="8" max="9" width="1.7109375" style="0" customWidth="1"/>
    <col min="10" max="10" width="0.85546875" style="0" customWidth="1"/>
    <col min="11" max="12" width="1.7109375" style="0" customWidth="1"/>
    <col min="13" max="13" width="0.85546875" style="0" customWidth="1"/>
    <col min="14" max="15" width="1.7109375" style="0" customWidth="1"/>
    <col min="16" max="16" width="0.85546875" style="0" customWidth="1"/>
    <col min="17" max="17" width="2.28125" style="0" customWidth="1"/>
    <col min="18" max="18" width="2.7109375" style="0" customWidth="1"/>
    <col min="19" max="19" width="0.85546875" style="0" customWidth="1"/>
    <col min="20" max="20" width="2.421875" style="0" customWidth="1"/>
    <col min="21" max="21" width="1.7109375" style="0" customWidth="1"/>
    <col min="22" max="22" width="0.85546875" style="0" customWidth="1"/>
    <col min="23" max="24" width="1.7109375" style="0" customWidth="1"/>
    <col min="25" max="25" width="0.85546875" style="0" customWidth="1"/>
    <col min="26" max="27" width="1.7109375" style="0" customWidth="1"/>
    <col min="28" max="28" width="0.85546875" style="0" customWidth="1"/>
    <col min="29" max="30" width="1.7109375" style="0" customWidth="1"/>
    <col min="31" max="31" width="0.85546875" style="0" customWidth="1"/>
    <col min="32" max="33" width="1.7109375" style="0" customWidth="1"/>
    <col min="34" max="34" width="0.85546875" style="0" customWidth="1"/>
    <col min="35" max="36" width="1.7109375" style="0" customWidth="1"/>
    <col min="37" max="37" width="0.85546875" style="0" customWidth="1"/>
    <col min="38" max="38" width="1.7109375" style="0" customWidth="1"/>
    <col min="39" max="39" width="2.7109375" style="0" customWidth="1"/>
    <col min="40" max="40" width="0.85546875" style="0" customWidth="1"/>
    <col min="41" max="42" width="2.7109375" style="0" customWidth="1"/>
    <col min="43" max="43" width="0.85546875" style="0" customWidth="1"/>
    <col min="44" max="45" width="2.7109375" style="0" customWidth="1"/>
    <col min="46" max="46" width="3.140625" style="0" customWidth="1"/>
    <col min="47" max="47" width="2.57421875" style="0" customWidth="1"/>
    <col min="48" max="48" width="5.00390625" style="0" customWidth="1"/>
  </cols>
  <sheetData>
    <row r="1" spans="1:47" ht="18.75">
      <c r="A1" s="32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thickBot="1">
      <c r="A2" s="32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9" ht="15.75">
      <c r="A3" s="33" t="s">
        <v>1</v>
      </c>
      <c r="B3" s="4" t="s">
        <v>0</v>
      </c>
      <c r="C3" s="34"/>
      <c r="D3" s="35" t="s">
        <v>2</v>
      </c>
      <c r="E3" s="36"/>
      <c r="F3" s="34"/>
      <c r="G3" s="35" t="s">
        <v>3</v>
      </c>
      <c r="H3" s="36"/>
      <c r="I3" s="34"/>
      <c r="J3" s="35" t="s">
        <v>4</v>
      </c>
      <c r="K3" s="36"/>
      <c r="L3" s="34"/>
      <c r="M3" s="35" t="s">
        <v>5</v>
      </c>
      <c r="N3" s="36"/>
      <c r="O3" s="34"/>
      <c r="P3" s="35" t="s">
        <v>6</v>
      </c>
      <c r="Q3" s="36"/>
      <c r="R3" s="34"/>
      <c r="S3" s="35" t="s">
        <v>7</v>
      </c>
      <c r="T3" s="36"/>
      <c r="U3" s="34"/>
      <c r="V3" s="35" t="s">
        <v>8</v>
      </c>
      <c r="W3" s="36"/>
      <c r="X3" s="34"/>
      <c r="Y3" s="35" t="s">
        <v>9</v>
      </c>
      <c r="Z3" s="36"/>
      <c r="AA3" s="34"/>
      <c r="AB3" s="35" t="s">
        <v>10</v>
      </c>
      <c r="AC3" s="36"/>
      <c r="AD3" s="34"/>
      <c r="AE3" s="35" t="s">
        <v>11</v>
      </c>
      <c r="AF3" s="36"/>
      <c r="AG3" s="34"/>
      <c r="AH3" s="35" t="s">
        <v>12</v>
      </c>
      <c r="AI3" s="36"/>
      <c r="AJ3" s="34"/>
      <c r="AK3" s="35" t="s">
        <v>13</v>
      </c>
      <c r="AL3" s="38"/>
      <c r="AM3" s="150" t="s">
        <v>14</v>
      </c>
      <c r="AN3" s="35"/>
      <c r="AO3" s="36"/>
      <c r="AP3" s="37" t="s">
        <v>157</v>
      </c>
      <c r="AQ3" s="35"/>
      <c r="AR3" s="36"/>
      <c r="AS3" s="37" t="s">
        <v>158</v>
      </c>
      <c r="AT3" s="35"/>
      <c r="AU3" s="38"/>
      <c r="AW3" s="85" t="s">
        <v>159</v>
      </c>
    </row>
    <row r="4" spans="1:49" ht="15.75">
      <c r="A4" s="16">
        <v>1</v>
      </c>
      <c r="B4" s="151" t="s">
        <v>172</v>
      </c>
      <c r="C4" s="98"/>
      <c r="D4" s="99"/>
      <c r="E4" s="100"/>
      <c r="F4" s="101">
        <f>IF(O24&lt;&gt;"",O24,"")</f>
        <v>3</v>
      </c>
      <c r="G4" s="102" t="str">
        <f>IF(H4&lt;&gt;"",":","")</f>
        <v>:</v>
      </c>
      <c r="H4" s="118">
        <f>IF(Q24&lt;&gt;"",Q24,"")</f>
        <v>0</v>
      </c>
      <c r="I4" s="101">
        <f>IF(O31&lt;&gt;"",O31,"")</f>
        <v>3</v>
      </c>
      <c r="J4" s="102" t="str">
        <f>IF(K4&lt;&gt;"",":","")</f>
        <v>:</v>
      </c>
      <c r="K4" s="118">
        <f>IF(Q31&lt;&gt;"",Q31,"")</f>
        <v>0</v>
      </c>
      <c r="L4" s="101">
        <f>IF(O38&lt;&gt;"",O38,"")</f>
        <v>3</v>
      </c>
      <c r="M4" s="102" t="str">
        <f>IF(N4&lt;&gt;"",":","")</f>
        <v>:</v>
      </c>
      <c r="N4" s="118">
        <f>IF(Q38&lt;&gt;"",Q38,"")</f>
        <v>0</v>
      </c>
      <c r="O4" s="101">
        <f>IF(O45&lt;&gt;"",O45,"")</f>
        <v>3</v>
      </c>
      <c r="P4" s="102" t="str">
        <f>IF(Q4&lt;&gt;"",":","")</f>
        <v>:</v>
      </c>
      <c r="Q4" s="118">
        <f>IF(Q45&lt;&gt;"",Q45,"")</f>
        <v>0</v>
      </c>
      <c r="R4" s="101">
        <f>IF(O52&lt;&gt;"",O52,"")</f>
        <v>3</v>
      </c>
      <c r="S4" s="102" t="str">
        <f>IF(T4&lt;&gt;"",":","")</f>
        <v>:</v>
      </c>
      <c r="T4" s="118">
        <f>IF(Q52&lt;&gt;"",Q52,"")</f>
        <v>1</v>
      </c>
      <c r="U4" s="101">
        <f>IF(AS17&lt;&gt;"",AS17,"")</f>
        <v>3</v>
      </c>
      <c r="V4" s="102" t="str">
        <f aca="true" t="shared" si="0" ref="V4:V9">IF(W4&lt;&gt;"",":","")</f>
        <v>:</v>
      </c>
      <c r="W4" s="118">
        <f>IF(AU17&lt;&gt;"",AU17,"")</f>
        <v>1</v>
      </c>
      <c r="X4" s="101">
        <f>IF(AS24&lt;&gt;"",AS24,"")</f>
        <v>3</v>
      </c>
      <c r="Y4" s="102" t="str">
        <f aca="true" t="shared" si="1" ref="Y4:Y10">IF(Z4&lt;&gt;"",":","")</f>
        <v>:</v>
      </c>
      <c r="Z4" s="118">
        <f>IF(AU24&lt;&gt;"",AU24,"")</f>
        <v>0</v>
      </c>
      <c r="AA4" s="105">
        <f>IF(AS31&lt;&gt;"",AS31,"")</f>
        <v>3</v>
      </c>
      <c r="AB4" s="102" t="str">
        <f aca="true" t="shared" si="2" ref="AB4:AB11">IF(AC4&lt;&gt;"",":","")</f>
        <v>:</v>
      </c>
      <c r="AC4" s="107">
        <f>IF(AU31&lt;&gt;"",AU31,"")</f>
        <v>0</v>
      </c>
      <c r="AD4" s="105">
        <f>IF(AS38&lt;&gt;"",AS38,"")</f>
        <v>3</v>
      </c>
      <c r="AE4" s="102" t="str">
        <f>IF(AF4&lt;&gt;"",":","")</f>
        <v>:</v>
      </c>
      <c r="AF4" s="107">
        <f>IF(AU38&lt;&gt;"",AU38,"")</f>
        <v>1</v>
      </c>
      <c r="AG4" s="105">
        <f>IF(AS45&lt;&gt;"",AS45,"")</f>
        <v>3</v>
      </c>
      <c r="AH4" s="102" t="str">
        <f>IF(AI4&lt;&gt;"",":","")</f>
        <v>:</v>
      </c>
      <c r="AI4" s="107">
        <f>IF(AU45&lt;&gt;"",AU45,"")</f>
        <v>0</v>
      </c>
      <c r="AJ4" s="101">
        <f>IF(O17&lt;&gt;"",O17,"")</f>
      </c>
      <c r="AK4" s="102">
        <f aca="true" t="shared" si="3" ref="AK4:AK14">IF(AL4&lt;&gt;"",":","")</f>
      </c>
      <c r="AL4" s="118">
        <f>IF(Q17&lt;&gt;"",Q17,"")</f>
      </c>
      <c r="AM4" s="89">
        <f aca="true" t="shared" si="4" ref="AM4:AM14">IF(C4&gt;E4,1)+IF(F4&gt;H4,1)+IF(I4&gt;K4,1)+IF(L4&gt;N4,1)+IF(O4&gt;Q4,1)+IF(R4&gt;T4,1)+IF(U4&gt;W4,1)+IF(X4&gt;Z4,1)+IF(AA4&gt;AC4,1)+IF(AD4&gt;AF4,1)+IF(AG4&gt;AI4,1)+IF(AJ4&gt;AL4,1)</f>
        <v>10</v>
      </c>
      <c r="AN4" s="90" t="str">
        <f>IF(AO4&lt;&gt;"",":","")</f>
        <v>:</v>
      </c>
      <c r="AO4" s="91">
        <f aca="true" t="shared" si="5" ref="AO4:AO14">IF(E4&gt;C4,1)+IF(H4&gt;F4,1)+IF(K4&gt;I4,1)+IF(N4&gt;L4,1)+IF(Q4&gt;O4,1)+IF(T4&gt;R4,1)+IF(W4&gt;U4,1)+IF(Z4&gt;X4,1)+IF(AC4&gt;AA4,1)+IF(AF4&gt;AD4,1)+IF(AI4&gt;AG4,1)+IF(AL4&gt;AJ4,1)</f>
        <v>0</v>
      </c>
      <c r="AP4" s="92">
        <f aca="true" t="shared" si="6" ref="AP4:AP14">SUM(C4,F4,I4,L4,O4,R4,U4,X4,AA4,AD4,AG4,AJ4)</f>
        <v>30</v>
      </c>
      <c r="AQ4" s="71" t="s">
        <v>16</v>
      </c>
      <c r="AR4" s="93">
        <f aca="true" t="shared" si="7" ref="AR4:AR14">SUM(E4,H4,K4,N4,Q4,T4,W4,Z4,AC4,AF4,AI4,AL4)</f>
        <v>3</v>
      </c>
      <c r="AS4" s="63"/>
      <c r="AT4" s="86">
        <f>RANK(AW4,AW$4:AW$15)</f>
        <v>1</v>
      </c>
      <c r="AU4" s="65"/>
      <c r="AV4" s="183" t="str">
        <f>IF(AM4+AO4&lt;&gt;11,"!!","")</f>
        <v>!!</v>
      </c>
      <c r="AW4" s="85">
        <f>(AM4-AO4)*1000+(AP4-AR4)*100</f>
        <v>12700</v>
      </c>
    </row>
    <row r="5" spans="1:49" ht="15.75">
      <c r="A5" s="16">
        <v>2</v>
      </c>
      <c r="B5" s="151" t="s">
        <v>173</v>
      </c>
      <c r="C5" s="104">
        <f>+H4</f>
        <v>0</v>
      </c>
      <c r="D5" s="102" t="str">
        <f>IF(E5&lt;&gt;"",":","")</f>
        <v>:</v>
      </c>
      <c r="E5" s="103">
        <f>+F4</f>
        <v>3</v>
      </c>
      <c r="F5" s="98"/>
      <c r="G5" s="106"/>
      <c r="H5" s="100"/>
      <c r="I5" s="101">
        <f>IF(O39&lt;&gt;"",O39,"")</f>
        <v>3</v>
      </c>
      <c r="J5" s="102" t="str">
        <f>IF(K5&lt;&gt;"",":","")</f>
        <v>:</v>
      </c>
      <c r="K5" s="118">
        <f>IF(Q39&lt;&gt;"",Q39,"")</f>
        <v>1</v>
      </c>
      <c r="L5" s="101">
        <f>IF(O46&lt;&gt;"",O46,"")</f>
        <v>1</v>
      </c>
      <c r="M5" s="102" t="str">
        <f>IF(N5&lt;&gt;"",":","")</f>
        <v>:</v>
      </c>
      <c r="N5" s="118">
        <f>IF(Q46&lt;&gt;"",Q46,"")</f>
        <v>3</v>
      </c>
      <c r="O5" s="101">
        <f>IF(O53&lt;&gt;"",O53,"")</f>
        <v>3</v>
      </c>
      <c r="P5" s="102" t="str">
        <f>IF(Q5&lt;&gt;"",":","")</f>
        <v>:</v>
      </c>
      <c r="Q5" s="118">
        <f>IF(Q53&lt;&gt;"",Q53,"")</f>
        <v>1</v>
      </c>
      <c r="R5" s="101">
        <f>IF(AS18&lt;&gt;"",AS18,"")</f>
        <v>0</v>
      </c>
      <c r="S5" s="102" t="str">
        <f>IF(T5&lt;&gt;"",":","")</f>
        <v>:</v>
      </c>
      <c r="T5" s="118">
        <f>IF(AU18&lt;&gt;"",AU18,"")</f>
        <v>3</v>
      </c>
      <c r="U5" s="101">
        <f>IF(AS25&lt;&gt;"",AS25,"")</f>
        <v>0</v>
      </c>
      <c r="V5" s="102" t="str">
        <f t="shared" si="0"/>
        <v>:</v>
      </c>
      <c r="W5" s="118">
        <f>IF(AU25&lt;&gt;"",AU25,"")</f>
        <v>3</v>
      </c>
      <c r="X5" s="105">
        <f>IF(AS32&lt;&gt;"",AS32,"")</f>
        <v>3</v>
      </c>
      <c r="Y5" s="102" t="str">
        <f t="shared" si="1"/>
        <v>:</v>
      </c>
      <c r="Z5" s="107">
        <f>IF(AU32&lt;&gt;"",AU32,"")</f>
        <v>0</v>
      </c>
      <c r="AA5" s="105">
        <f>IF(AS39&lt;&gt;"",AS39,"")</f>
        <v>0</v>
      </c>
      <c r="AB5" s="102" t="str">
        <f t="shared" si="2"/>
        <v>:</v>
      </c>
      <c r="AC5" s="107">
        <f>IF(AU39&lt;&gt;"",AU39,"")</f>
        <v>3</v>
      </c>
      <c r="AD5" s="105">
        <f>IF(AS46&lt;&gt;"",AS46,"")</f>
        <v>0</v>
      </c>
      <c r="AE5" s="102" t="str">
        <f>IF(AF5&lt;&gt;"",":","")</f>
        <v>:</v>
      </c>
      <c r="AF5" s="107">
        <f>IF(AU46&lt;&gt;"",AU46,"")</f>
        <v>3</v>
      </c>
      <c r="AG5" s="105">
        <f>IF(O18&lt;&gt;"",O18,"")</f>
        <v>2</v>
      </c>
      <c r="AH5" s="102" t="str">
        <f aca="true" t="shared" si="8" ref="AH5:AH13">IF(AI5&lt;&gt;"",":","")</f>
        <v>:</v>
      </c>
      <c r="AI5" s="107">
        <f>IF(Q18&lt;&gt;"",Q18,"")</f>
        <v>3</v>
      </c>
      <c r="AJ5" s="101">
        <f>IF(O32&lt;&gt;"",O32,"")</f>
      </c>
      <c r="AK5" s="102">
        <f t="shared" si="3"/>
      </c>
      <c r="AL5" s="118">
        <f>IF(Q32&lt;&gt;"",Q32,"")</f>
      </c>
      <c r="AM5" s="89">
        <f t="shared" si="4"/>
        <v>3</v>
      </c>
      <c r="AN5" s="90" t="str">
        <f aca="true" t="shared" si="9" ref="AN5:AN14">IF(AO5&lt;&gt;"",":","")</f>
        <v>:</v>
      </c>
      <c r="AO5" s="91">
        <f t="shared" si="5"/>
        <v>7</v>
      </c>
      <c r="AP5" s="92">
        <f t="shared" si="6"/>
        <v>12</v>
      </c>
      <c r="AQ5" s="71" t="s">
        <v>16</v>
      </c>
      <c r="AR5" s="93">
        <f t="shared" si="7"/>
        <v>23</v>
      </c>
      <c r="AS5" s="63"/>
      <c r="AT5" s="86">
        <f aca="true" t="shared" si="10" ref="AT5:AT14">RANK(AW5,AW$4:AW$15)</f>
        <v>8</v>
      </c>
      <c r="AU5" s="65"/>
      <c r="AV5" s="183" t="str">
        <f aca="true" t="shared" si="11" ref="AV5:AV14">IF(AM5+AO5&lt;&gt;11,"!!","")</f>
        <v>!!</v>
      </c>
      <c r="AW5" s="85">
        <f aca="true" t="shared" si="12" ref="AW5:AW14">(AM5-AO5)*1000+(AP5-AR5)*100</f>
        <v>-5100</v>
      </c>
    </row>
    <row r="6" spans="1:49" ht="15.75">
      <c r="A6" s="16">
        <v>3</v>
      </c>
      <c r="B6" s="151" t="s">
        <v>174</v>
      </c>
      <c r="C6" s="104">
        <f>+K4</f>
        <v>0</v>
      </c>
      <c r="D6" s="102" t="str">
        <f aca="true" t="shared" si="13" ref="D6:D14">IF(E6&lt;&gt;"",":","")</f>
        <v>:</v>
      </c>
      <c r="E6" s="103">
        <f>+I4</f>
        <v>3</v>
      </c>
      <c r="F6" s="104">
        <f>K5</f>
        <v>1</v>
      </c>
      <c r="G6" s="102" t="str">
        <f>IF(H6&lt;&gt;"",":","")</f>
        <v>:</v>
      </c>
      <c r="H6" s="103">
        <f>I5</f>
        <v>3</v>
      </c>
      <c r="I6" s="98"/>
      <c r="J6" s="106"/>
      <c r="K6" s="100"/>
      <c r="L6" s="101">
        <f>IF(O54&lt;&gt;"",O54,"")</f>
        <v>0</v>
      </c>
      <c r="M6" s="102" t="str">
        <f>IF(N6&lt;&gt;"",":","")</f>
        <v>:</v>
      </c>
      <c r="N6" s="118">
        <f>IF(Q54&lt;&gt;"",Q54,"")</f>
        <v>3</v>
      </c>
      <c r="O6" s="101">
        <f>IF(AS19&lt;&gt;"",AS19,"")</f>
        <v>0</v>
      </c>
      <c r="P6" s="102" t="str">
        <f>IF(Q6&lt;&gt;"",":","")</f>
        <v>:</v>
      </c>
      <c r="Q6" s="118">
        <f>IF(AU19&lt;&gt;"",AU19,"")</f>
        <v>3</v>
      </c>
      <c r="R6" s="101">
        <f>IF(AS26&lt;&gt;"",AS26,"")</f>
        <v>0</v>
      </c>
      <c r="S6" s="102" t="str">
        <f>IF(T6&lt;&gt;"",":","")</f>
        <v>:</v>
      </c>
      <c r="T6" s="118">
        <f>IF(AU26&lt;&gt;"",AU26,"")</f>
        <v>3</v>
      </c>
      <c r="U6" s="101">
        <f>IF(AS33&lt;&gt;"",AS33,"")</f>
        <v>0</v>
      </c>
      <c r="V6" s="102" t="str">
        <f t="shared" si="0"/>
        <v>:</v>
      </c>
      <c r="W6" s="118">
        <f>IF(AU33&lt;&gt;"",AU33,"")</f>
        <v>3</v>
      </c>
      <c r="X6" s="105">
        <f>IF(AS40&lt;&gt;"",AS40,"")</f>
        <v>2</v>
      </c>
      <c r="Y6" s="102" t="str">
        <f t="shared" si="1"/>
        <v>:</v>
      </c>
      <c r="Z6" s="107">
        <f>IF(AU40&lt;&gt;"",AU40,"")</f>
        <v>3</v>
      </c>
      <c r="AA6" s="105">
        <f>IF(AS47&lt;&gt;"",AS47,"")</f>
        <v>0</v>
      </c>
      <c r="AB6" s="102" t="str">
        <f t="shared" si="2"/>
        <v>:</v>
      </c>
      <c r="AC6" s="107">
        <f>IF(AU47&lt;&gt;"",AU47,"")</f>
        <v>3</v>
      </c>
      <c r="AD6" s="105">
        <f>IF(O19&lt;&gt;"",O19,"")</f>
        <v>0</v>
      </c>
      <c r="AE6" s="102" t="str">
        <f aca="true" t="shared" si="14" ref="AE6:AE12">IF(AF6&lt;&gt;"",":","")</f>
        <v>:</v>
      </c>
      <c r="AF6" s="107">
        <f>IF(Q19&lt;&gt;"",Q19,"")</f>
        <v>3</v>
      </c>
      <c r="AG6" s="105">
        <f>IF(O25&lt;&gt;"",O25,"")</f>
        <v>0</v>
      </c>
      <c r="AH6" s="102" t="str">
        <f t="shared" si="8"/>
        <v>:</v>
      </c>
      <c r="AI6" s="107">
        <f>IF(Q25&lt;&gt;"",Q25,"")</f>
        <v>3</v>
      </c>
      <c r="AJ6" s="101">
        <f>IF(O47&lt;&gt;"",O47,"")</f>
      </c>
      <c r="AK6" s="102">
        <f t="shared" si="3"/>
      </c>
      <c r="AL6" s="118">
        <f>IF(Q47&lt;&gt;"",Q47,"")</f>
      </c>
      <c r="AM6" s="89">
        <f t="shared" si="4"/>
        <v>0</v>
      </c>
      <c r="AN6" s="90" t="str">
        <f t="shared" si="9"/>
        <v>:</v>
      </c>
      <c r="AO6" s="91">
        <f t="shared" si="5"/>
        <v>10</v>
      </c>
      <c r="AP6" s="92">
        <f t="shared" si="6"/>
        <v>3</v>
      </c>
      <c r="AQ6" s="71" t="s">
        <v>16</v>
      </c>
      <c r="AR6" s="93">
        <f t="shared" si="7"/>
        <v>30</v>
      </c>
      <c r="AS6" s="63"/>
      <c r="AT6" s="86">
        <f t="shared" si="10"/>
        <v>11</v>
      </c>
      <c r="AU6" s="65"/>
      <c r="AV6" s="183" t="str">
        <f t="shared" si="11"/>
        <v>!!</v>
      </c>
      <c r="AW6" s="85">
        <f t="shared" si="12"/>
        <v>-12700</v>
      </c>
    </row>
    <row r="7" spans="1:49" ht="15.75">
      <c r="A7" s="16">
        <v>4</v>
      </c>
      <c r="B7" s="151" t="s">
        <v>175</v>
      </c>
      <c r="C7" s="104">
        <f>+N4</f>
        <v>0</v>
      </c>
      <c r="D7" s="102" t="str">
        <f t="shared" si="13"/>
        <v>:</v>
      </c>
      <c r="E7" s="103">
        <f>+L4</f>
        <v>3</v>
      </c>
      <c r="F7" s="104">
        <f>+N5</f>
        <v>3</v>
      </c>
      <c r="G7" s="102" t="str">
        <f aca="true" t="shared" si="15" ref="G7:G14">IF(H7&lt;&gt;"",":","")</f>
        <v>:</v>
      </c>
      <c r="H7" s="103">
        <f>+L5</f>
        <v>1</v>
      </c>
      <c r="I7" s="104">
        <f>+N6</f>
        <v>3</v>
      </c>
      <c r="J7" s="102" t="str">
        <f>IF(K7&lt;&gt;"",":","")</f>
        <v>:</v>
      </c>
      <c r="K7" s="103">
        <f>+L6</f>
        <v>0</v>
      </c>
      <c r="L7" s="98"/>
      <c r="M7" s="106"/>
      <c r="N7" s="100"/>
      <c r="O7" s="101">
        <f>IF(AS27&lt;&gt;"",AS27,"")</f>
        <v>3</v>
      </c>
      <c r="P7" s="102" t="str">
        <f>IF(Q7&lt;&gt;"",":","")</f>
        <v>:</v>
      </c>
      <c r="Q7" s="118">
        <f>IF(AU27&lt;&gt;"",AU27,"")</f>
        <v>0</v>
      </c>
      <c r="R7" s="101">
        <f>IF(AS34&lt;&gt;"",AS34,"")</f>
        <v>3</v>
      </c>
      <c r="S7" s="102" t="str">
        <f>IF(T7&lt;&gt;"",":","")</f>
        <v>:</v>
      </c>
      <c r="T7" s="118">
        <f>IF(AU34&lt;&gt;"",AU34,"")</f>
        <v>1</v>
      </c>
      <c r="U7" s="101">
        <f>IF(AS41&lt;&gt;"",AS41,"")</f>
        <v>0</v>
      </c>
      <c r="V7" s="102" t="str">
        <f t="shared" si="0"/>
        <v>:</v>
      </c>
      <c r="W7" s="118">
        <f>IF(AU41&lt;&gt;"",AU41,"")</f>
        <v>3</v>
      </c>
      <c r="X7" s="105">
        <f>IF(AS48&lt;&gt;"",AS48,"")</f>
        <v>3</v>
      </c>
      <c r="Y7" s="102" t="str">
        <f t="shared" si="1"/>
        <v>:</v>
      </c>
      <c r="Z7" s="107">
        <f>IF(AU48&lt;&gt;"",AU48,"")</f>
        <v>1</v>
      </c>
      <c r="AA7" s="105">
        <f>IF(O20&lt;&gt;"",O20,"")</f>
        <v>0</v>
      </c>
      <c r="AB7" s="102" t="str">
        <f t="shared" si="2"/>
        <v>:</v>
      </c>
      <c r="AC7" s="107">
        <f>IF(Q20&lt;&gt;"",Q20,"")</f>
        <v>3</v>
      </c>
      <c r="AD7" s="105">
        <f>IF(O26&lt;&gt;"",O26,"")</f>
        <v>1</v>
      </c>
      <c r="AE7" s="102" t="str">
        <f t="shared" si="14"/>
        <v>:</v>
      </c>
      <c r="AF7" s="107">
        <f>IF(Q26&lt;&gt;"",Q26,"")</f>
        <v>3</v>
      </c>
      <c r="AG7" s="105">
        <f>IF(O33&lt;&gt;"",O33,"")</f>
        <v>3</v>
      </c>
      <c r="AH7" s="102" t="str">
        <f t="shared" si="8"/>
        <v>:</v>
      </c>
      <c r="AI7" s="107">
        <f>IF(Q33&lt;&gt;"",Q33,"")</f>
        <v>0</v>
      </c>
      <c r="AJ7" s="101">
        <f>IF(AS20&lt;&gt;"",AS20,"")</f>
      </c>
      <c r="AK7" s="102">
        <f t="shared" si="3"/>
      </c>
      <c r="AL7" s="118">
        <f>IF(AU20&lt;&gt;"",AU20,"")</f>
      </c>
      <c r="AM7" s="89">
        <f t="shared" si="4"/>
        <v>6</v>
      </c>
      <c r="AN7" s="90" t="str">
        <f t="shared" si="9"/>
        <v>:</v>
      </c>
      <c r="AO7" s="91">
        <f t="shared" si="5"/>
        <v>4</v>
      </c>
      <c r="AP7" s="92">
        <f t="shared" si="6"/>
        <v>19</v>
      </c>
      <c r="AQ7" s="71" t="s">
        <v>16</v>
      </c>
      <c r="AR7" s="93">
        <f t="shared" si="7"/>
        <v>15</v>
      </c>
      <c r="AS7" s="63"/>
      <c r="AT7" s="86">
        <f t="shared" si="10"/>
        <v>6</v>
      </c>
      <c r="AU7" s="65"/>
      <c r="AV7" s="183" t="str">
        <f t="shared" si="11"/>
        <v>!!</v>
      </c>
      <c r="AW7" s="85">
        <f t="shared" si="12"/>
        <v>2400</v>
      </c>
    </row>
    <row r="8" spans="1:49" ht="15.75">
      <c r="A8" s="16">
        <v>5</v>
      </c>
      <c r="B8" s="151" t="s">
        <v>176</v>
      </c>
      <c r="C8" s="104">
        <f>+Q4</f>
        <v>0</v>
      </c>
      <c r="D8" s="102" t="str">
        <f t="shared" si="13"/>
        <v>:</v>
      </c>
      <c r="E8" s="103">
        <f>+O4</f>
        <v>3</v>
      </c>
      <c r="F8" s="104">
        <f>+Q5</f>
        <v>1</v>
      </c>
      <c r="G8" s="102" t="str">
        <f t="shared" si="15"/>
        <v>:</v>
      </c>
      <c r="H8" s="103">
        <f>+O5</f>
        <v>3</v>
      </c>
      <c r="I8" s="104">
        <f>+Q6</f>
        <v>3</v>
      </c>
      <c r="J8" s="102" t="str">
        <f aca="true" t="shared" si="16" ref="J8:J14">IF(K8&lt;&gt;"",":","")</f>
        <v>:</v>
      </c>
      <c r="K8" s="103">
        <f>+O6</f>
        <v>0</v>
      </c>
      <c r="L8" s="104">
        <f>+Q7</f>
        <v>0</v>
      </c>
      <c r="M8" s="102" t="str">
        <f>IF(N8&lt;&gt;"",":","")</f>
        <v>:</v>
      </c>
      <c r="N8" s="103">
        <f>+O7</f>
        <v>3</v>
      </c>
      <c r="O8" s="98"/>
      <c r="P8" s="106"/>
      <c r="Q8" s="100"/>
      <c r="R8" s="101">
        <f>IF(AS42&lt;&gt;"",AS42,"")</f>
        <v>0</v>
      </c>
      <c r="S8" s="102" t="str">
        <f>IF(T8&lt;&gt;"",":","")</f>
        <v>:</v>
      </c>
      <c r="T8" s="118">
        <f>IF(AU42&lt;&gt;"",AU42,"")</f>
        <v>3</v>
      </c>
      <c r="U8" s="101">
        <f>IF(AS49&lt;&gt;"",AS49,"")</f>
        <v>0</v>
      </c>
      <c r="V8" s="102" t="str">
        <f t="shared" si="0"/>
        <v>:</v>
      </c>
      <c r="W8" s="118">
        <f>IF(AU49&lt;&gt;"",AU49,"")</f>
        <v>3</v>
      </c>
      <c r="X8" s="105">
        <f>IF(O21&lt;&gt;"",O21,"")</f>
        <v>3</v>
      </c>
      <c r="Y8" s="102" t="str">
        <f t="shared" si="1"/>
        <v>:</v>
      </c>
      <c r="Z8" s="107">
        <f>IF(Q21&lt;&gt;"",Q21,"")</f>
        <v>1</v>
      </c>
      <c r="AA8" s="105">
        <f>IF(O27&lt;&gt;"",O27,"")</f>
        <v>2</v>
      </c>
      <c r="AB8" s="102" t="str">
        <f t="shared" si="2"/>
        <v>:</v>
      </c>
      <c r="AC8" s="107">
        <f>IF(Q27&lt;&gt;"",Q27,"")</f>
        <v>3</v>
      </c>
      <c r="AD8" s="105">
        <f>IF(O34&lt;&gt;"",O34,"")</f>
        <v>1</v>
      </c>
      <c r="AE8" s="102" t="str">
        <f t="shared" si="14"/>
        <v>:</v>
      </c>
      <c r="AF8" s="107">
        <f>IF(Q34&lt;&gt;"",Q34,"")</f>
        <v>3</v>
      </c>
      <c r="AG8" s="105">
        <f>IF(O40&lt;&gt;"",O40,"")</f>
        <v>1</v>
      </c>
      <c r="AH8" s="102" t="str">
        <f t="shared" si="8"/>
        <v>:</v>
      </c>
      <c r="AI8" s="107">
        <f>IF(Q40&lt;&gt;"",Q40,"")</f>
        <v>3</v>
      </c>
      <c r="AJ8" s="101">
        <f>IF(AS35&lt;&gt;"",AS35,"")</f>
      </c>
      <c r="AK8" s="102">
        <f t="shared" si="3"/>
      </c>
      <c r="AL8" s="118">
        <f>IF(AU35&lt;&gt;"",AU35,"")</f>
      </c>
      <c r="AM8" s="89">
        <f t="shared" si="4"/>
        <v>2</v>
      </c>
      <c r="AN8" s="90" t="str">
        <f t="shared" si="9"/>
        <v>:</v>
      </c>
      <c r="AO8" s="91">
        <f t="shared" si="5"/>
        <v>8</v>
      </c>
      <c r="AP8" s="92">
        <f t="shared" si="6"/>
        <v>11</v>
      </c>
      <c r="AQ8" s="71" t="s">
        <v>16</v>
      </c>
      <c r="AR8" s="93">
        <f t="shared" si="7"/>
        <v>25</v>
      </c>
      <c r="AS8" s="63"/>
      <c r="AT8" s="86">
        <f t="shared" si="10"/>
        <v>9</v>
      </c>
      <c r="AU8" s="65"/>
      <c r="AV8" s="183" t="str">
        <f t="shared" si="11"/>
        <v>!!</v>
      </c>
      <c r="AW8" s="85">
        <f t="shared" si="12"/>
        <v>-7400</v>
      </c>
    </row>
    <row r="9" spans="1:49" ht="15.75">
      <c r="A9" s="16">
        <v>6</v>
      </c>
      <c r="B9" s="151" t="s">
        <v>166</v>
      </c>
      <c r="C9" s="104">
        <f>+T4</f>
        <v>1</v>
      </c>
      <c r="D9" s="102" t="str">
        <f t="shared" si="13"/>
        <v>:</v>
      </c>
      <c r="E9" s="103">
        <f>+R4</f>
        <v>3</v>
      </c>
      <c r="F9" s="104">
        <f>+T5</f>
        <v>3</v>
      </c>
      <c r="G9" s="102" t="str">
        <f t="shared" si="15"/>
        <v>:</v>
      </c>
      <c r="H9" s="103">
        <f>+R5</f>
        <v>0</v>
      </c>
      <c r="I9" s="104">
        <f>+T6</f>
        <v>3</v>
      </c>
      <c r="J9" s="102" t="str">
        <f t="shared" si="16"/>
        <v>:</v>
      </c>
      <c r="K9" s="103">
        <f>+R6</f>
        <v>0</v>
      </c>
      <c r="L9" s="104">
        <f>+T7</f>
        <v>1</v>
      </c>
      <c r="M9" s="102" t="str">
        <f aca="true" t="shared" si="17" ref="M9:M14">IF(N9&lt;&gt;"",":","")</f>
        <v>:</v>
      </c>
      <c r="N9" s="103">
        <f>+R7</f>
        <v>3</v>
      </c>
      <c r="O9" s="104">
        <f>+T8</f>
        <v>3</v>
      </c>
      <c r="P9" s="102" t="str">
        <f>IF(Q9&lt;&gt;"",":","")</f>
        <v>:</v>
      </c>
      <c r="Q9" s="103">
        <f>+R8</f>
        <v>0</v>
      </c>
      <c r="R9" s="98"/>
      <c r="S9" s="106"/>
      <c r="T9" s="100"/>
      <c r="U9" s="105">
        <f>IF(O22&lt;&gt;"",O22,"")</f>
        <v>1</v>
      </c>
      <c r="V9" s="102" t="str">
        <f t="shared" si="0"/>
        <v>:</v>
      </c>
      <c r="W9" s="107">
        <f>IF(Q22&lt;&gt;"",Q22,"")</f>
        <v>3</v>
      </c>
      <c r="X9" s="105">
        <f>IF(O28&lt;&gt;"",O28,"")</f>
        <v>3</v>
      </c>
      <c r="Y9" s="102" t="str">
        <f t="shared" si="1"/>
        <v>:</v>
      </c>
      <c r="Z9" s="107">
        <f>IF(Q28&lt;&gt;"",Q28,"")</f>
        <v>1</v>
      </c>
      <c r="AA9" s="105">
        <f>IF(O35&lt;&gt;"",O35,"")</f>
        <v>3</v>
      </c>
      <c r="AB9" s="102" t="str">
        <f t="shared" si="2"/>
        <v>:</v>
      </c>
      <c r="AC9" s="107">
        <f>IF(Q35&lt;&gt;"",Q35,"")</f>
        <v>0</v>
      </c>
      <c r="AD9" s="105">
        <f>IF(O41&lt;&gt;"",O41,"")</f>
        <v>1</v>
      </c>
      <c r="AE9" s="102" t="str">
        <f t="shared" si="14"/>
        <v>:</v>
      </c>
      <c r="AF9" s="107">
        <f>IF(Q41&lt;&gt;"",Q41,"")</f>
        <v>3</v>
      </c>
      <c r="AG9" s="105">
        <f>IF(O48&lt;&gt;"",O48,"")</f>
        <v>3</v>
      </c>
      <c r="AH9" s="102" t="str">
        <f t="shared" si="8"/>
        <v>:</v>
      </c>
      <c r="AI9" s="107">
        <f>IF(Q48&lt;&gt;"",Q48,"")</f>
        <v>0</v>
      </c>
      <c r="AJ9" s="101">
        <f>IF(AS50&lt;&gt;"",AS50,"")</f>
      </c>
      <c r="AK9" s="102">
        <f t="shared" si="3"/>
      </c>
      <c r="AL9" s="118">
        <f>IF(AU50&lt;&gt;"",AU50,"")</f>
      </c>
      <c r="AM9" s="89">
        <f t="shared" si="4"/>
        <v>6</v>
      </c>
      <c r="AN9" s="90" t="str">
        <f t="shared" si="9"/>
        <v>:</v>
      </c>
      <c r="AO9" s="91">
        <f t="shared" si="5"/>
        <v>4</v>
      </c>
      <c r="AP9" s="92">
        <f t="shared" si="6"/>
        <v>22</v>
      </c>
      <c r="AQ9" s="71" t="s">
        <v>16</v>
      </c>
      <c r="AR9" s="93">
        <f t="shared" si="7"/>
        <v>13</v>
      </c>
      <c r="AS9" s="63"/>
      <c r="AT9" s="86">
        <f t="shared" si="10"/>
        <v>4</v>
      </c>
      <c r="AU9" s="65"/>
      <c r="AV9" s="183" t="str">
        <f t="shared" si="11"/>
        <v>!!</v>
      </c>
      <c r="AW9" s="85">
        <f t="shared" si="12"/>
        <v>2900</v>
      </c>
    </row>
    <row r="10" spans="1:49" ht="15.75">
      <c r="A10" s="16">
        <v>7</v>
      </c>
      <c r="B10" s="151" t="s">
        <v>167</v>
      </c>
      <c r="C10" s="104">
        <f>+W4</f>
        <v>1</v>
      </c>
      <c r="D10" s="102" t="str">
        <f t="shared" si="13"/>
        <v>:</v>
      </c>
      <c r="E10" s="103">
        <f>+U4</f>
        <v>3</v>
      </c>
      <c r="F10" s="104">
        <f>+W5</f>
        <v>3</v>
      </c>
      <c r="G10" s="102" t="str">
        <f t="shared" si="15"/>
        <v>:</v>
      </c>
      <c r="H10" s="103">
        <f>+U5</f>
        <v>0</v>
      </c>
      <c r="I10" s="104">
        <f>+W6</f>
        <v>3</v>
      </c>
      <c r="J10" s="102" t="str">
        <f t="shared" si="16"/>
        <v>:</v>
      </c>
      <c r="K10" s="103">
        <f>+U6</f>
        <v>0</v>
      </c>
      <c r="L10" s="104">
        <f>+W7</f>
        <v>3</v>
      </c>
      <c r="M10" s="102" t="str">
        <f t="shared" si="17"/>
        <v>:</v>
      </c>
      <c r="N10" s="103">
        <f>+U7</f>
        <v>0</v>
      </c>
      <c r="O10" s="104">
        <f>+W8</f>
        <v>3</v>
      </c>
      <c r="P10" s="102" t="str">
        <f>IF(Q10&lt;&gt;"",":","")</f>
        <v>:</v>
      </c>
      <c r="Q10" s="103">
        <f>+U8</f>
        <v>0</v>
      </c>
      <c r="R10" s="104">
        <f>+W9</f>
        <v>3</v>
      </c>
      <c r="S10" s="102" t="str">
        <f>IF(T10&lt;&gt;"",":","")</f>
        <v>:</v>
      </c>
      <c r="T10" s="103">
        <f>+U9</f>
        <v>1</v>
      </c>
      <c r="U10" s="98"/>
      <c r="V10" s="106"/>
      <c r="W10" s="100"/>
      <c r="X10" s="105">
        <f>IF(O36&lt;&gt;"",O36,"")</f>
        <v>3</v>
      </c>
      <c r="Y10" s="102" t="str">
        <f t="shared" si="1"/>
        <v>:</v>
      </c>
      <c r="Z10" s="107">
        <f>IF(Q36&lt;&gt;"",Q36,"")</f>
        <v>1</v>
      </c>
      <c r="AA10" s="105">
        <f>IF(O42&lt;&gt;"",O42,"")</f>
        <v>3</v>
      </c>
      <c r="AB10" s="102" t="str">
        <f t="shared" si="2"/>
        <v>:</v>
      </c>
      <c r="AC10" s="107">
        <f>IF(Q42&lt;&gt;"",Q42,"")</f>
        <v>1</v>
      </c>
      <c r="AD10" s="105">
        <f>IF(O49&lt;&gt;"",O49,"")</f>
        <v>2</v>
      </c>
      <c r="AE10" s="102" t="str">
        <f t="shared" si="14"/>
        <v>:</v>
      </c>
      <c r="AF10" s="107">
        <f>IF(Q49&lt;&gt;"",Q49,"")</f>
        <v>3</v>
      </c>
      <c r="AG10" s="105">
        <f>IF(O55&lt;&gt;"",O55,"")</f>
        <v>3</v>
      </c>
      <c r="AH10" s="102" t="str">
        <f t="shared" si="8"/>
        <v>:</v>
      </c>
      <c r="AI10" s="107">
        <f>IF(Q55&lt;&gt;"",Q55,"")</f>
        <v>2</v>
      </c>
      <c r="AJ10" s="101">
        <f>IF(O29&lt;&gt;"",O29,"")</f>
      </c>
      <c r="AK10" s="102">
        <f t="shared" si="3"/>
      </c>
      <c r="AL10" s="118">
        <f>IF(Q29&lt;&gt;"",Q29,"")</f>
      </c>
      <c r="AM10" s="89">
        <f t="shared" si="4"/>
        <v>8</v>
      </c>
      <c r="AN10" s="90" t="str">
        <f t="shared" si="9"/>
        <v>:</v>
      </c>
      <c r="AO10" s="91">
        <f t="shared" si="5"/>
        <v>2</v>
      </c>
      <c r="AP10" s="92">
        <f t="shared" si="6"/>
        <v>27</v>
      </c>
      <c r="AQ10" s="71" t="s">
        <v>16</v>
      </c>
      <c r="AR10" s="93">
        <f t="shared" si="7"/>
        <v>11</v>
      </c>
      <c r="AS10" s="63"/>
      <c r="AT10" s="86">
        <f t="shared" si="10"/>
        <v>3</v>
      </c>
      <c r="AU10" s="65"/>
      <c r="AV10" s="183" t="str">
        <f t="shared" si="11"/>
        <v>!!</v>
      </c>
      <c r="AW10" s="85">
        <f t="shared" si="12"/>
        <v>7600</v>
      </c>
    </row>
    <row r="11" spans="1:49" ht="15.75">
      <c r="A11" s="16">
        <v>8</v>
      </c>
      <c r="B11" s="151" t="s">
        <v>168</v>
      </c>
      <c r="C11" s="104">
        <f>+Z4</f>
        <v>0</v>
      </c>
      <c r="D11" s="102" t="str">
        <f t="shared" si="13"/>
        <v>:</v>
      </c>
      <c r="E11" s="103">
        <f>+X4</f>
        <v>3</v>
      </c>
      <c r="F11" s="104">
        <f>+Z5</f>
        <v>0</v>
      </c>
      <c r="G11" s="102" t="str">
        <f t="shared" si="15"/>
        <v>:</v>
      </c>
      <c r="H11" s="103">
        <f>+X5</f>
        <v>3</v>
      </c>
      <c r="I11" s="104">
        <f>+Z6</f>
        <v>3</v>
      </c>
      <c r="J11" s="102" t="str">
        <f t="shared" si="16"/>
        <v>:</v>
      </c>
      <c r="K11" s="103">
        <f>+X6</f>
        <v>2</v>
      </c>
      <c r="L11" s="104">
        <f>+Z7</f>
        <v>1</v>
      </c>
      <c r="M11" s="102" t="str">
        <f t="shared" si="17"/>
        <v>:</v>
      </c>
      <c r="N11" s="103">
        <f>+X7</f>
        <v>3</v>
      </c>
      <c r="O11" s="104">
        <f>+Z8</f>
        <v>1</v>
      </c>
      <c r="P11" s="102" t="str">
        <f>IF(Q11&lt;&gt;"",":","")</f>
        <v>:</v>
      </c>
      <c r="Q11" s="103">
        <f>+X8</f>
        <v>3</v>
      </c>
      <c r="R11" s="104">
        <f>+Z9</f>
        <v>1</v>
      </c>
      <c r="S11" s="102" t="str">
        <f>IF(T11&lt;&gt;"",":","")</f>
        <v>:</v>
      </c>
      <c r="T11" s="103">
        <f>+X9</f>
        <v>3</v>
      </c>
      <c r="U11" s="104">
        <f>+Z10</f>
        <v>1</v>
      </c>
      <c r="V11" s="102" t="str">
        <f>IF(W11&lt;&gt;"",":","")</f>
        <v>:</v>
      </c>
      <c r="W11" s="103">
        <f>+X10</f>
        <v>3</v>
      </c>
      <c r="X11" s="98"/>
      <c r="Y11" s="106"/>
      <c r="Z11" s="100"/>
      <c r="AA11" s="105">
        <f>IF(O50&lt;&gt;"",O50,"")</f>
        <v>0</v>
      </c>
      <c r="AB11" s="102" t="str">
        <f t="shared" si="2"/>
        <v>:</v>
      </c>
      <c r="AC11" s="107">
        <f>IF(Q50&lt;&gt;"",Q50,"")</f>
        <v>3</v>
      </c>
      <c r="AD11" s="105">
        <f>IF(O56&lt;&gt;"",O56,"")</f>
        <v>0</v>
      </c>
      <c r="AE11" s="102" t="str">
        <f t="shared" si="14"/>
        <v>:</v>
      </c>
      <c r="AF11" s="107">
        <f>IF(Q56&lt;&gt;"",Q56,"")</f>
        <v>3</v>
      </c>
      <c r="AG11" s="101">
        <f>IF(AS21&lt;&gt;"",AS21,"")</f>
        <v>0</v>
      </c>
      <c r="AH11" s="102" t="str">
        <f>IF(AI11&lt;&gt;"",":","")</f>
        <v>:</v>
      </c>
      <c r="AI11" s="118">
        <f>IF(AU21&lt;&gt;"",AU21,"")</f>
        <v>3</v>
      </c>
      <c r="AJ11" s="101">
        <f>IF(O43&lt;&gt;"",O43,"")</f>
      </c>
      <c r="AK11" s="102">
        <f t="shared" si="3"/>
      </c>
      <c r="AL11" s="118">
        <f>IF(Q43&lt;&gt;"",Q43,"")</f>
      </c>
      <c r="AM11" s="89">
        <f t="shared" si="4"/>
        <v>1</v>
      </c>
      <c r="AN11" s="90" t="str">
        <f t="shared" si="9"/>
        <v>:</v>
      </c>
      <c r="AO11" s="91">
        <f t="shared" si="5"/>
        <v>9</v>
      </c>
      <c r="AP11" s="92">
        <f t="shared" si="6"/>
        <v>7</v>
      </c>
      <c r="AQ11" s="71" t="s">
        <v>16</v>
      </c>
      <c r="AR11" s="93">
        <f t="shared" si="7"/>
        <v>29</v>
      </c>
      <c r="AS11" s="63"/>
      <c r="AT11" s="86">
        <f t="shared" si="10"/>
        <v>10</v>
      </c>
      <c r="AU11" s="65"/>
      <c r="AV11" s="183" t="str">
        <f t="shared" si="11"/>
        <v>!!</v>
      </c>
      <c r="AW11" s="85">
        <f t="shared" si="12"/>
        <v>-10200</v>
      </c>
    </row>
    <row r="12" spans="1:49" ht="15.75">
      <c r="A12" s="16">
        <v>9</v>
      </c>
      <c r="B12" s="151" t="s">
        <v>169</v>
      </c>
      <c r="C12" s="104">
        <f>+AC4</f>
        <v>0</v>
      </c>
      <c r="D12" s="102" t="str">
        <f t="shared" si="13"/>
        <v>:</v>
      </c>
      <c r="E12" s="103">
        <f>+AA4</f>
        <v>3</v>
      </c>
      <c r="F12" s="104">
        <f>+AC5</f>
        <v>3</v>
      </c>
      <c r="G12" s="102" t="str">
        <f t="shared" si="15"/>
        <v>:</v>
      </c>
      <c r="H12" s="103">
        <f>+AA5</f>
        <v>0</v>
      </c>
      <c r="I12" s="104">
        <f>+AC6</f>
        <v>3</v>
      </c>
      <c r="J12" s="102" t="str">
        <f t="shared" si="16"/>
        <v>:</v>
      </c>
      <c r="K12" s="103">
        <f>+AA6</f>
        <v>0</v>
      </c>
      <c r="L12" s="104">
        <f>+AC7</f>
        <v>3</v>
      </c>
      <c r="M12" s="102" t="str">
        <f t="shared" si="17"/>
        <v>:</v>
      </c>
      <c r="N12" s="103">
        <f>+AA7</f>
        <v>0</v>
      </c>
      <c r="O12" s="104">
        <f>+AC8</f>
        <v>3</v>
      </c>
      <c r="P12" s="102" t="str">
        <f>IF(Q12&lt;&gt;"",":","")</f>
        <v>:</v>
      </c>
      <c r="Q12" s="103">
        <f>+AA8</f>
        <v>2</v>
      </c>
      <c r="R12" s="104">
        <f>+AC9</f>
        <v>0</v>
      </c>
      <c r="S12" s="102" t="str">
        <f>IF(T12&lt;&gt;"",":","")</f>
        <v>:</v>
      </c>
      <c r="T12" s="103">
        <f>+AA9</f>
        <v>3</v>
      </c>
      <c r="U12" s="104">
        <f>+AC10</f>
        <v>1</v>
      </c>
      <c r="V12" s="102" t="str">
        <f>IF(W12&lt;&gt;"",":","")</f>
        <v>:</v>
      </c>
      <c r="W12" s="103">
        <f>+AA10</f>
        <v>3</v>
      </c>
      <c r="X12" s="104">
        <f>+AC11</f>
        <v>3</v>
      </c>
      <c r="Y12" s="102" t="str">
        <f>IF(Z12&lt;&gt;"",":","")</f>
        <v>:</v>
      </c>
      <c r="Z12" s="103">
        <f>+AA11</f>
        <v>0</v>
      </c>
      <c r="AA12" s="98"/>
      <c r="AB12" s="106"/>
      <c r="AC12" s="100"/>
      <c r="AD12" s="105">
        <f>IF(AS22&lt;&gt;"",AS22,"")</f>
        <v>0</v>
      </c>
      <c r="AE12" s="102" t="str">
        <f t="shared" si="14"/>
        <v>:</v>
      </c>
      <c r="AF12" s="107">
        <f>IF(AU22&lt;&gt;"",AU22,"")</f>
        <v>3</v>
      </c>
      <c r="AG12" s="105">
        <f>IF(AS28&lt;&gt;"",AS28,"")</f>
        <v>3</v>
      </c>
      <c r="AH12" s="102" t="str">
        <f t="shared" si="8"/>
        <v>:</v>
      </c>
      <c r="AI12" s="107">
        <f>IF(AU28&lt;&gt;"",AU28,"")</f>
        <v>0</v>
      </c>
      <c r="AJ12" s="101">
        <f>IF(O57&lt;&gt;"",O57,"")</f>
      </c>
      <c r="AK12" s="102">
        <f t="shared" si="3"/>
      </c>
      <c r="AL12" s="118">
        <f>IF(Q57&lt;&gt;"",Q57,"")</f>
      </c>
      <c r="AM12" s="89">
        <f t="shared" si="4"/>
        <v>6</v>
      </c>
      <c r="AN12" s="90" t="str">
        <f t="shared" si="9"/>
        <v>:</v>
      </c>
      <c r="AO12" s="91">
        <f t="shared" si="5"/>
        <v>4</v>
      </c>
      <c r="AP12" s="92">
        <f t="shared" si="6"/>
        <v>19</v>
      </c>
      <c r="AQ12" s="71" t="s">
        <v>16</v>
      </c>
      <c r="AR12" s="93">
        <f t="shared" si="7"/>
        <v>14</v>
      </c>
      <c r="AS12" s="63"/>
      <c r="AT12" s="86">
        <f t="shared" si="10"/>
        <v>5</v>
      </c>
      <c r="AU12" s="65"/>
      <c r="AV12" s="183" t="str">
        <f t="shared" si="11"/>
        <v>!!</v>
      </c>
      <c r="AW12" s="85">
        <f t="shared" si="12"/>
        <v>2500</v>
      </c>
    </row>
    <row r="13" spans="1:49" ht="15.75">
      <c r="A13" s="16">
        <v>10</v>
      </c>
      <c r="B13" s="151" t="s">
        <v>170</v>
      </c>
      <c r="C13" s="104">
        <f>+AF4</f>
        <v>1</v>
      </c>
      <c r="D13" s="102" t="str">
        <f t="shared" si="13"/>
        <v>:</v>
      </c>
      <c r="E13" s="103">
        <f>+AD4</f>
        <v>3</v>
      </c>
      <c r="F13" s="104">
        <f>+AF5</f>
        <v>3</v>
      </c>
      <c r="G13" s="102" t="str">
        <f t="shared" si="15"/>
        <v>:</v>
      </c>
      <c r="H13" s="103">
        <f>+AD5</f>
        <v>0</v>
      </c>
      <c r="I13" s="104">
        <f>+AF6</f>
        <v>3</v>
      </c>
      <c r="J13" s="102" t="str">
        <f t="shared" si="16"/>
        <v>:</v>
      </c>
      <c r="K13" s="103">
        <f>+AD6</f>
        <v>0</v>
      </c>
      <c r="L13" s="104">
        <f>+AF7</f>
        <v>3</v>
      </c>
      <c r="M13" s="102" t="str">
        <f t="shared" si="17"/>
        <v>:</v>
      </c>
      <c r="N13" s="103">
        <f>+AD7</f>
        <v>1</v>
      </c>
      <c r="O13" s="104">
        <f>+AF8</f>
        <v>3</v>
      </c>
      <c r="P13" s="102" t="str">
        <f>IF(Q13&lt;&gt;"",":","")</f>
        <v>:</v>
      </c>
      <c r="Q13" s="103">
        <f>+AD8</f>
        <v>1</v>
      </c>
      <c r="R13" s="104">
        <f>+AF9</f>
        <v>3</v>
      </c>
      <c r="S13" s="102" t="str">
        <f>IF(T13&lt;&gt;"",":","")</f>
        <v>:</v>
      </c>
      <c r="T13" s="103">
        <f>+AD9</f>
        <v>1</v>
      </c>
      <c r="U13" s="104">
        <f>+AF10</f>
        <v>3</v>
      </c>
      <c r="V13" s="102" t="str">
        <f>IF(W13&lt;&gt;"",":","")</f>
        <v>:</v>
      </c>
      <c r="W13" s="103">
        <f>+AD10</f>
        <v>2</v>
      </c>
      <c r="X13" s="104">
        <f>+AF11</f>
        <v>3</v>
      </c>
      <c r="Y13" s="102" t="str">
        <f>IF(Z13&lt;&gt;"",":","")</f>
        <v>:</v>
      </c>
      <c r="Z13" s="103">
        <f>+AD11</f>
        <v>0</v>
      </c>
      <c r="AA13" s="104">
        <f>+AF12</f>
        <v>3</v>
      </c>
      <c r="AB13" s="102" t="str">
        <f>IF(AC13&lt;&gt;"",":","")</f>
        <v>:</v>
      </c>
      <c r="AC13" s="103">
        <f>+AD12</f>
        <v>0</v>
      </c>
      <c r="AD13" s="98"/>
      <c r="AE13" s="106"/>
      <c r="AF13" s="100"/>
      <c r="AG13" s="105">
        <f>IF(AS36&lt;&gt;"",AS36,"")</f>
        <v>3</v>
      </c>
      <c r="AH13" s="102" t="str">
        <f t="shared" si="8"/>
        <v>:</v>
      </c>
      <c r="AI13" s="107">
        <f>IF(AU36&lt;&gt;"",AU36,"")</f>
        <v>1</v>
      </c>
      <c r="AJ13" s="101">
        <f>IF(AS29&lt;&gt;"",AS29,"")</f>
      </c>
      <c r="AK13" s="102">
        <f t="shared" si="3"/>
      </c>
      <c r="AL13" s="118">
        <f>IF(AU29&lt;&gt;"",AU29,"")</f>
      </c>
      <c r="AM13" s="89">
        <f t="shared" si="4"/>
        <v>9</v>
      </c>
      <c r="AN13" s="90" t="str">
        <f t="shared" si="9"/>
        <v>:</v>
      </c>
      <c r="AO13" s="91">
        <f t="shared" si="5"/>
        <v>1</v>
      </c>
      <c r="AP13" s="92">
        <f t="shared" si="6"/>
        <v>28</v>
      </c>
      <c r="AQ13" s="71" t="s">
        <v>16</v>
      </c>
      <c r="AR13" s="93">
        <f t="shared" si="7"/>
        <v>9</v>
      </c>
      <c r="AS13" s="63"/>
      <c r="AT13" s="86">
        <f t="shared" si="10"/>
        <v>2</v>
      </c>
      <c r="AU13" s="65"/>
      <c r="AV13" s="183" t="str">
        <f t="shared" si="11"/>
        <v>!!</v>
      </c>
      <c r="AW13" s="85">
        <f t="shared" si="12"/>
        <v>9900</v>
      </c>
    </row>
    <row r="14" spans="1:49" ht="15.75">
      <c r="A14" s="16">
        <v>11</v>
      </c>
      <c r="B14" s="151" t="s">
        <v>171</v>
      </c>
      <c r="C14" s="104">
        <f>+AI4</f>
        <v>0</v>
      </c>
      <c r="D14" s="102" t="str">
        <f t="shared" si="13"/>
        <v>:</v>
      </c>
      <c r="E14" s="103">
        <f>+AG4</f>
        <v>3</v>
      </c>
      <c r="F14" s="104">
        <f>+AI5</f>
        <v>3</v>
      </c>
      <c r="G14" s="102" t="str">
        <f t="shared" si="15"/>
        <v>:</v>
      </c>
      <c r="H14" s="103">
        <f>+AG5</f>
        <v>2</v>
      </c>
      <c r="I14" s="104">
        <f>+AI6</f>
        <v>3</v>
      </c>
      <c r="J14" s="102" t="str">
        <f t="shared" si="16"/>
        <v>:</v>
      </c>
      <c r="K14" s="103">
        <f>+AG6</f>
        <v>0</v>
      </c>
      <c r="L14" s="104">
        <f>+AI7</f>
        <v>0</v>
      </c>
      <c r="M14" s="102" t="str">
        <f t="shared" si="17"/>
        <v>:</v>
      </c>
      <c r="N14" s="103">
        <f>+AG7</f>
        <v>3</v>
      </c>
      <c r="O14" s="104">
        <f>+AI8</f>
        <v>3</v>
      </c>
      <c r="P14" s="102" t="str">
        <f>IF(Q14&lt;&gt;"",":","")</f>
        <v>:</v>
      </c>
      <c r="Q14" s="103">
        <f>+AG8</f>
        <v>1</v>
      </c>
      <c r="R14" s="104">
        <f>+AI9</f>
        <v>0</v>
      </c>
      <c r="S14" s="102" t="str">
        <f>IF(T14&lt;&gt;"",":","")</f>
        <v>:</v>
      </c>
      <c r="T14" s="103">
        <f>+AG9</f>
        <v>3</v>
      </c>
      <c r="U14" s="104">
        <f>+AI10</f>
        <v>2</v>
      </c>
      <c r="V14" s="102" t="str">
        <f>IF(W14&lt;&gt;"",":","")</f>
        <v>:</v>
      </c>
      <c r="W14" s="103">
        <f>+AG10</f>
        <v>3</v>
      </c>
      <c r="X14" s="104">
        <f>+AI11</f>
        <v>3</v>
      </c>
      <c r="Y14" s="102" t="str">
        <f>IF(Z14&lt;&gt;"",":","")</f>
        <v>:</v>
      </c>
      <c r="Z14" s="103">
        <f>+AG11</f>
        <v>0</v>
      </c>
      <c r="AA14" s="108">
        <f>+AI12</f>
        <v>0</v>
      </c>
      <c r="AB14" s="102" t="str">
        <f>IF(AC14&lt;&gt;"",":","")</f>
        <v>:</v>
      </c>
      <c r="AC14" s="109">
        <f>+AG12</f>
        <v>3</v>
      </c>
      <c r="AD14" s="108">
        <f>+AI13</f>
        <v>1</v>
      </c>
      <c r="AE14" s="102" t="str">
        <f>IF(AF14&lt;&gt;"",":","")</f>
        <v>:</v>
      </c>
      <c r="AF14" s="103">
        <f>+AG13</f>
        <v>3</v>
      </c>
      <c r="AG14" s="98"/>
      <c r="AH14" s="106"/>
      <c r="AI14" s="100"/>
      <c r="AJ14" s="101">
        <f>IF(AS43&lt;&gt;"",AS43,"")</f>
      </c>
      <c r="AK14" s="102">
        <f t="shared" si="3"/>
      </c>
      <c r="AL14" s="118">
        <f>IF(AU43&lt;&gt;"",AU43,"")</f>
      </c>
      <c r="AM14" s="89">
        <f t="shared" si="4"/>
        <v>4</v>
      </c>
      <c r="AN14" s="90" t="str">
        <f t="shared" si="9"/>
        <v>:</v>
      </c>
      <c r="AO14" s="91">
        <f t="shared" si="5"/>
        <v>6</v>
      </c>
      <c r="AP14" s="92">
        <f t="shared" si="6"/>
        <v>15</v>
      </c>
      <c r="AQ14" s="71" t="s">
        <v>16</v>
      </c>
      <c r="AR14" s="93">
        <f t="shared" si="7"/>
        <v>21</v>
      </c>
      <c r="AS14" s="63"/>
      <c r="AT14" s="86">
        <f t="shared" si="10"/>
        <v>7</v>
      </c>
      <c r="AU14" s="65"/>
      <c r="AV14" s="183" t="str">
        <f t="shared" si="11"/>
        <v>!!</v>
      </c>
      <c r="AW14" s="85">
        <f t="shared" si="12"/>
        <v>-2600</v>
      </c>
    </row>
    <row r="15" spans="1:49" ht="16.5" thickBot="1">
      <c r="A15" s="17"/>
      <c r="B15" s="152"/>
      <c r="C15" s="110"/>
      <c r="D15" s="111"/>
      <c r="E15" s="112"/>
      <c r="F15" s="110"/>
      <c r="G15" s="111"/>
      <c r="H15" s="112"/>
      <c r="I15" s="110"/>
      <c r="J15" s="111"/>
      <c r="K15" s="112"/>
      <c r="L15" s="110"/>
      <c r="M15" s="111"/>
      <c r="N15" s="112"/>
      <c r="O15" s="110"/>
      <c r="P15" s="111"/>
      <c r="Q15" s="112"/>
      <c r="R15" s="110"/>
      <c r="S15" s="111"/>
      <c r="T15" s="112"/>
      <c r="U15" s="110"/>
      <c r="V15" s="111"/>
      <c r="W15" s="112"/>
      <c r="X15" s="110"/>
      <c r="Y15" s="111"/>
      <c r="Z15" s="112"/>
      <c r="AA15" s="110"/>
      <c r="AB15" s="111"/>
      <c r="AC15" s="112"/>
      <c r="AD15" s="113"/>
      <c r="AE15" s="111"/>
      <c r="AF15" s="114"/>
      <c r="AG15" s="110"/>
      <c r="AH15" s="111"/>
      <c r="AI15" s="112"/>
      <c r="AJ15" s="115"/>
      <c r="AK15" s="116"/>
      <c r="AL15" s="117"/>
      <c r="AM15" s="94"/>
      <c r="AN15" s="95"/>
      <c r="AO15" s="96"/>
      <c r="AP15" s="97"/>
      <c r="AQ15" s="77"/>
      <c r="AR15" s="96"/>
      <c r="AS15" s="64"/>
      <c r="AT15" s="87"/>
      <c r="AU15" s="66"/>
      <c r="AV15" s="183"/>
      <c r="AW15" s="85"/>
    </row>
    <row r="16" spans="1:47" s="12" customFormat="1" ht="16.5" thickBot="1">
      <c r="A16" s="184" t="s">
        <v>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9" t="s">
        <v>18</v>
      </c>
      <c r="S16" s="28"/>
      <c r="T16" s="40"/>
      <c r="U16" s="39"/>
      <c r="V16" s="39"/>
      <c r="W16" s="39"/>
      <c r="X16" s="3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12" customFormat="1" ht="12" customHeight="1">
      <c r="A17" s="121" t="s">
        <v>19</v>
      </c>
      <c r="B17" s="163" t="str">
        <f>IF($B$4&lt;&gt;"",$B$4,"")</f>
        <v>Binder</v>
      </c>
      <c r="C17" s="174"/>
      <c r="D17" s="175" t="s">
        <v>20</v>
      </c>
      <c r="E17" s="176"/>
      <c r="F17" s="167">
        <f>IF($B$15&lt;&gt;"",$B$15,"")</f>
      </c>
      <c r="G17" s="177"/>
      <c r="H17" s="177"/>
      <c r="I17" s="177"/>
      <c r="J17" s="177"/>
      <c r="K17" s="177"/>
      <c r="L17" s="177"/>
      <c r="M17" s="177"/>
      <c r="N17" s="178"/>
      <c r="O17" s="124"/>
      <c r="P17" s="119">
        <f aca="true" t="shared" si="18" ref="P17:P22">IF(Q17&lt;&gt;"",":","")</f>
      </c>
      <c r="Q17" s="126"/>
      <c r="R17" s="41">
        <v>1</v>
      </c>
      <c r="S17" s="72" t="s">
        <v>20</v>
      </c>
      <c r="T17" s="42">
        <v>7</v>
      </c>
      <c r="U17" s="163" t="str">
        <f>IF($B$4&lt;&gt;"",$B$4,"")</f>
        <v>Binder</v>
      </c>
      <c r="V17" s="181"/>
      <c r="W17" s="177"/>
      <c r="X17" s="177"/>
      <c r="Y17" s="177"/>
      <c r="Z17" s="177"/>
      <c r="AA17" s="177"/>
      <c r="AB17" s="177"/>
      <c r="AC17" s="177"/>
      <c r="AD17" s="177"/>
      <c r="AE17" s="182"/>
      <c r="AF17" s="181"/>
      <c r="AG17" s="177"/>
      <c r="AH17" s="175" t="s">
        <v>20</v>
      </c>
      <c r="AI17" s="177"/>
      <c r="AJ17" s="167" t="str">
        <f>IF($B$10&lt;&gt;"",$B$10,"")</f>
        <v>Bauer</v>
      </c>
      <c r="AK17" s="182"/>
      <c r="AL17" s="181"/>
      <c r="AM17" s="181"/>
      <c r="AN17" s="177"/>
      <c r="AO17" s="177"/>
      <c r="AP17" s="177"/>
      <c r="AQ17" s="177"/>
      <c r="AR17" s="178"/>
      <c r="AS17" s="153">
        <v>3</v>
      </c>
      <c r="AT17" s="119" t="str">
        <f aca="true" t="shared" si="19" ref="AT17:AT22">IF(AU17&lt;&gt;"",":","")</f>
        <v>:</v>
      </c>
      <c r="AU17" s="155">
        <v>1</v>
      </c>
    </row>
    <row r="18" spans="1:47" s="12" customFormat="1" ht="12" customHeight="1">
      <c r="A18" s="121" t="s">
        <v>21</v>
      </c>
      <c r="B18" s="70" t="str">
        <f>IF($B$5&lt;&gt;"",$B$5,"")</f>
        <v>Jooß</v>
      </c>
      <c r="C18" s="71"/>
      <c r="D18" s="72" t="s">
        <v>20</v>
      </c>
      <c r="E18" s="73"/>
      <c r="F18" s="74" t="str">
        <f>IF($B$14&lt;&gt;"",$B$14,"")</f>
        <v>Schweizer</v>
      </c>
      <c r="G18" s="75"/>
      <c r="H18" s="75"/>
      <c r="I18" s="75"/>
      <c r="J18" s="75"/>
      <c r="K18" s="75"/>
      <c r="L18" s="75"/>
      <c r="M18" s="75"/>
      <c r="N18" s="179"/>
      <c r="O18" s="124">
        <v>2</v>
      </c>
      <c r="P18" s="119" t="str">
        <f t="shared" si="18"/>
        <v>:</v>
      </c>
      <c r="Q18" s="126">
        <v>3</v>
      </c>
      <c r="R18" s="41">
        <v>2</v>
      </c>
      <c r="S18" s="72" t="s">
        <v>20</v>
      </c>
      <c r="T18" s="42">
        <v>6</v>
      </c>
      <c r="U18" s="70" t="str">
        <f>IF($B$5&lt;&gt;"",$B$5,"")</f>
        <v>Jooß</v>
      </c>
      <c r="V18" s="81"/>
      <c r="W18" s="75"/>
      <c r="X18" s="75"/>
      <c r="Y18" s="75"/>
      <c r="Z18" s="75"/>
      <c r="AA18" s="75"/>
      <c r="AB18" s="75"/>
      <c r="AC18" s="75"/>
      <c r="AD18" s="75"/>
      <c r="AE18" s="82"/>
      <c r="AF18" s="81"/>
      <c r="AG18" s="75"/>
      <c r="AH18" s="72" t="s">
        <v>20</v>
      </c>
      <c r="AI18" s="75"/>
      <c r="AJ18" s="74" t="str">
        <f>IF($B$9&lt;&gt;"",$B$9,"")</f>
        <v>Ly</v>
      </c>
      <c r="AK18" s="82"/>
      <c r="AL18" s="81"/>
      <c r="AM18" s="81"/>
      <c r="AN18" s="75"/>
      <c r="AO18" s="75"/>
      <c r="AP18" s="75"/>
      <c r="AQ18" s="75"/>
      <c r="AR18" s="179"/>
      <c r="AS18" s="153">
        <v>0</v>
      </c>
      <c r="AT18" s="119" t="str">
        <f t="shared" si="19"/>
        <v>:</v>
      </c>
      <c r="AU18" s="155">
        <v>3</v>
      </c>
    </row>
    <row r="19" spans="1:47" s="12" customFormat="1" ht="12" customHeight="1">
      <c r="A19" s="121" t="s">
        <v>22</v>
      </c>
      <c r="B19" s="70" t="str">
        <f>IF($B$6&lt;&gt;"",$B$6,"")</f>
        <v>Bulling</v>
      </c>
      <c r="C19" s="71"/>
      <c r="D19" s="72" t="s">
        <v>20</v>
      </c>
      <c r="E19" s="71"/>
      <c r="F19" s="74" t="str">
        <f>IF($B$13&lt;&gt;"",$B$13,"")</f>
        <v>Ostertag</v>
      </c>
      <c r="G19" s="75"/>
      <c r="H19" s="75"/>
      <c r="I19" s="75"/>
      <c r="J19" s="75"/>
      <c r="K19" s="75"/>
      <c r="L19" s="75"/>
      <c r="M19" s="75"/>
      <c r="N19" s="179"/>
      <c r="O19" s="124">
        <v>0</v>
      </c>
      <c r="P19" s="119" t="str">
        <f t="shared" si="18"/>
        <v>:</v>
      </c>
      <c r="Q19" s="126">
        <v>3</v>
      </c>
      <c r="R19" s="41">
        <v>3</v>
      </c>
      <c r="S19" s="72" t="s">
        <v>20</v>
      </c>
      <c r="T19" s="42">
        <v>5</v>
      </c>
      <c r="U19" s="70" t="str">
        <f>IF($B$6&lt;&gt;"",$B$6,"")</f>
        <v>Bulling</v>
      </c>
      <c r="V19" s="81"/>
      <c r="W19" s="75"/>
      <c r="X19" s="75"/>
      <c r="Y19" s="75"/>
      <c r="Z19" s="75"/>
      <c r="AA19" s="75"/>
      <c r="AB19" s="75"/>
      <c r="AC19" s="75"/>
      <c r="AD19" s="75"/>
      <c r="AE19" s="82"/>
      <c r="AF19" s="81"/>
      <c r="AG19" s="75"/>
      <c r="AH19" s="72" t="s">
        <v>20</v>
      </c>
      <c r="AI19" s="75"/>
      <c r="AJ19" s="74" t="str">
        <f>IF($B$8&lt;&gt;"",$B$8,"")</f>
        <v>Heidel</v>
      </c>
      <c r="AK19" s="82"/>
      <c r="AL19" s="81"/>
      <c r="AM19" s="81"/>
      <c r="AN19" s="75"/>
      <c r="AO19" s="75"/>
      <c r="AP19" s="75"/>
      <c r="AQ19" s="75"/>
      <c r="AR19" s="179"/>
      <c r="AS19" s="153">
        <v>0</v>
      </c>
      <c r="AT19" s="119" t="str">
        <f t="shared" si="19"/>
        <v>:</v>
      </c>
      <c r="AU19" s="155">
        <v>3</v>
      </c>
    </row>
    <row r="20" spans="1:47" s="12" customFormat="1" ht="12" customHeight="1">
      <c r="A20" s="121" t="s">
        <v>23</v>
      </c>
      <c r="B20" s="70" t="str">
        <f>IF($B$7&lt;&gt;"",$B$7,"")</f>
        <v>Straubmüller</v>
      </c>
      <c r="C20" s="71"/>
      <c r="D20" s="72" t="s">
        <v>20</v>
      </c>
      <c r="E20" s="71"/>
      <c r="F20" s="74" t="str">
        <f>IF($B$12&lt;&gt;"",$B$12,"")</f>
        <v>Reuter</v>
      </c>
      <c r="G20" s="75"/>
      <c r="H20" s="75"/>
      <c r="I20" s="75"/>
      <c r="J20" s="75"/>
      <c r="K20" s="75"/>
      <c r="L20" s="75"/>
      <c r="M20" s="75"/>
      <c r="N20" s="179"/>
      <c r="O20" s="124">
        <v>0</v>
      </c>
      <c r="P20" s="119" t="str">
        <f t="shared" si="18"/>
        <v>:</v>
      </c>
      <c r="Q20" s="126">
        <v>3</v>
      </c>
      <c r="R20" s="41">
        <v>4</v>
      </c>
      <c r="S20" s="72" t="s">
        <v>20</v>
      </c>
      <c r="T20" s="42">
        <v>12</v>
      </c>
      <c r="U20" s="70" t="str">
        <f>IF($B$7&lt;&gt;"",$B$7,"")</f>
        <v>Straubmüller</v>
      </c>
      <c r="V20" s="81"/>
      <c r="W20" s="75"/>
      <c r="X20" s="75"/>
      <c r="Y20" s="75"/>
      <c r="Z20" s="75"/>
      <c r="AA20" s="75"/>
      <c r="AB20" s="75"/>
      <c r="AC20" s="75"/>
      <c r="AD20" s="75"/>
      <c r="AE20" s="82"/>
      <c r="AF20" s="81"/>
      <c r="AG20" s="75"/>
      <c r="AH20" s="72" t="s">
        <v>20</v>
      </c>
      <c r="AI20" s="75"/>
      <c r="AJ20" s="74">
        <f>IF($B$15&lt;&gt;"",$B$15,"")</f>
      </c>
      <c r="AK20" s="82"/>
      <c r="AL20" s="81"/>
      <c r="AM20" s="81"/>
      <c r="AN20" s="75"/>
      <c r="AO20" s="75"/>
      <c r="AP20" s="75"/>
      <c r="AQ20" s="75"/>
      <c r="AR20" s="179"/>
      <c r="AS20" s="153"/>
      <c r="AT20" s="119">
        <f t="shared" si="19"/>
      </c>
      <c r="AU20" s="155"/>
    </row>
    <row r="21" spans="1:47" s="12" customFormat="1" ht="12" customHeight="1">
      <c r="A21" s="121" t="s">
        <v>24</v>
      </c>
      <c r="B21" s="70" t="str">
        <f>IF($B$8&lt;&gt;"",$B$8,"")</f>
        <v>Heidel</v>
      </c>
      <c r="C21" s="71"/>
      <c r="D21" s="72" t="s">
        <v>20</v>
      </c>
      <c r="E21" s="71"/>
      <c r="F21" s="74" t="str">
        <f>IF($B$11&lt;&gt;"",$B$11,"")</f>
        <v>Schwarz</v>
      </c>
      <c r="G21" s="75"/>
      <c r="H21" s="75"/>
      <c r="I21" s="75"/>
      <c r="J21" s="75"/>
      <c r="K21" s="75"/>
      <c r="L21" s="75"/>
      <c r="M21" s="75"/>
      <c r="N21" s="179"/>
      <c r="O21" s="124">
        <v>3</v>
      </c>
      <c r="P21" s="119" t="str">
        <f t="shared" si="18"/>
        <v>:</v>
      </c>
      <c r="Q21" s="126">
        <v>1</v>
      </c>
      <c r="R21" s="41">
        <v>8</v>
      </c>
      <c r="S21" s="123" t="s">
        <v>20</v>
      </c>
      <c r="T21" s="42">
        <v>11</v>
      </c>
      <c r="U21" s="70" t="str">
        <f>IF($B$11&lt;&gt;"",$B$11,"")</f>
        <v>Schwarz</v>
      </c>
      <c r="V21" s="81"/>
      <c r="W21" s="75"/>
      <c r="X21" s="75"/>
      <c r="Y21" s="75"/>
      <c r="Z21" s="75"/>
      <c r="AA21" s="75"/>
      <c r="AB21" s="75"/>
      <c r="AC21" s="75"/>
      <c r="AD21" s="75"/>
      <c r="AE21" s="82"/>
      <c r="AF21" s="81"/>
      <c r="AG21" s="75"/>
      <c r="AH21" s="72" t="s">
        <v>20</v>
      </c>
      <c r="AI21" s="75"/>
      <c r="AJ21" s="74" t="str">
        <f>IF($B$14&lt;&gt;"",$B$14,"")</f>
        <v>Schweizer</v>
      </c>
      <c r="AK21" s="82"/>
      <c r="AL21" s="81"/>
      <c r="AM21" s="81"/>
      <c r="AN21" s="75"/>
      <c r="AO21" s="75"/>
      <c r="AP21" s="75"/>
      <c r="AQ21" s="75"/>
      <c r="AR21" s="179"/>
      <c r="AS21" s="153">
        <v>0</v>
      </c>
      <c r="AT21" s="119" t="str">
        <f t="shared" si="19"/>
        <v>:</v>
      </c>
      <c r="AU21" s="155">
        <v>3</v>
      </c>
    </row>
    <row r="22" spans="1:47" s="12" customFormat="1" ht="12" customHeight="1" thickBot="1">
      <c r="A22" s="122" t="s">
        <v>25</v>
      </c>
      <c r="B22" s="76" t="str">
        <f>IF($B$9&lt;&gt;"",$B$9,"")</f>
        <v>Ly</v>
      </c>
      <c r="C22" s="77"/>
      <c r="D22" s="78" t="s">
        <v>20</v>
      </c>
      <c r="E22" s="77"/>
      <c r="F22" s="79" t="str">
        <f>IF($B$10&lt;&gt;"",$B$10,"")</f>
        <v>Bauer</v>
      </c>
      <c r="G22" s="80"/>
      <c r="H22" s="80"/>
      <c r="I22" s="80"/>
      <c r="J22" s="80"/>
      <c r="K22" s="80"/>
      <c r="L22" s="80"/>
      <c r="M22" s="80"/>
      <c r="N22" s="180"/>
      <c r="O22" s="125">
        <v>1</v>
      </c>
      <c r="P22" s="120" t="str">
        <f t="shared" si="18"/>
        <v>:</v>
      </c>
      <c r="Q22" s="127">
        <v>3</v>
      </c>
      <c r="R22" s="43">
        <v>9</v>
      </c>
      <c r="S22" s="78" t="s">
        <v>20</v>
      </c>
      <c r="T22" s="44">
        <v>10</v>
      </c>
      <c r="U22" s="76" t="str">
        <f>IF($B$12&lt;&gt;"",$B$12,"")</f>
        <v>Reuter</v>
      </c>
      <c r="V22" s="83"/>
      <c r="W22" s="80"/>
      <c r="X22" s="80"/>
      <c r="Y22" s="80"/>
      <c r="Z22" s="80"/>
      <c r="AA22" s="80"/>
      <c r="AB22" s="80"/>
      <c r="AC22" s="80"/>
      <c r="AD22" s="80"/>
      <c r="AE22" s="84"/>
      <c r="AF22" s="83"/>
      <c r="AG22" s="80"/>
      <c r="AH22" s="78" t="s">
        <v>20</v>
      </c>
      <c r="AI22" s="80"/>
      <c r="AJ22" s="79" t="str">
        <f>IF($B$13&lt;&gt;"",$B$13,"")</f>
        <v>Ostertag</v>
      </c>
      <c r="AK22" s="84"/>
      <c r="AL22" s="83"/>
      <c r="AM22" s="83"/>
      <c r="AN22" s="80"/>
      <c r="AO22" s="80"/>
      <c r="AP22" s="80"/>
      <c r="AQ22" s="80"/>
      <c r="AR22" s="180"/>
      <c r="AS22" s="154">
        <v>0</v>
      </c>
      <c r="AT22" s="120" t="str">
        <f t="shared" si="19"/>
        <v>:</v>
      </c>
      <c r="AU22" s="156">
        <v>3</v>
      </c>
    </row>
    <row r="23" spans="1:47" s="12" customFormat="1" ht="16.5" thickBot="1">
      <c r="A23" s="39" t="s">
        <v>26</v>
      </c>
      <c r="B23" s="61"/>
      <c r="C23" s="28"/>
      <c r="D23" s="28"/>
      <c r="E23" s="28"/>
      <c r="F23" s="61"/>
      <c r="G23" s="28"/>
      <c r="H23" s="28"/>
      <c r="I23" s="28"/>
      <c r="J23" s="28"/>
      <c r="K23" s="28"/>
      <c r="L23" s="28"/>
      <c r="M23" s="28"/>
      <c r="N23" s="28"/>
      <c r="O23" s="62"/>
      <c r="P23" s="62"/>
      <c r="Q23" s="62"/>
      <c r="R23" s="39" t="s">
        <v>27</v>
      </c>
      <c r="S23" s="28"/>
      <c r="T23" s="28"/>
      <c r="U23" s="61"/>
      <c r="V23" s="45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62"/>
      <c r="AK23" s="28"/>
      <c r="AL23" s="28"/>
      <c r="AM23" s="45"/>
      <c r="AN23" s="28"/>
      <c r="AO23" s="28"/>
      <c r="AP23" s="28"/>
      <c r="AQ23" s="28"/>
      <c r="AR23" s="28"/>
      <c r="AS23" s="62"/>
      <c r="AT23" s="88"/>
      <c r="AU23" s="62"/>
    </row>
    <row r="24" spans="1:47" s="12" customFormat="1" ht="12" customHeight="1">
      <c r="A24" s="130" t="s">
        <v>28</v>
      </c>
      <c r="B24" s="163" t="str">
        <f>IF($B$4&lt;&gt;"",$B$4,"")</f>
        <v>Binder</v>
      </c>
      <c r="C24" s="164"/>
      <c r="D24" s="165" t="s">
        <v>20</v>
      </c>
      <c r="E24" s="166"/>
      <c r="F24" s="167" t="str">
        <f>IF($B$5&lt;&gt;"",$B$5,"")</f>
        <v>Jooß</v>
      </c>
      <c r="G24" s="168"/>
      <c r="H24" s="168"/>
      <c r="I24" s="168"/>
      <c r="J24" s="168"/>
      <c r="K24" s="168"/>
      <c r="L24" s="168"/>
      <c r="M24" s="168"/>
      <c r="N24" s="169"/>
      <c r="O24" s="124">
        <v>3</v>
      </c>
      <c r="P24" s="128" t="str">
        <f aca="true" t="shared" si="20" ref="P24:P29">IF(Q24&lt;&gt;"",":","")</f>
        <v>:</v>
      </c>
      <c r="Q24" s="126">
        <v>0</v>
      </c>
      <c r="R24" s="139">
        <v>1</v>
      </c>
      <c r="S24" s="132" t="s">
        <v>20</v>
      </c>
      <c r="T24" s="140">
        <v>8</v>
      </c>
      <c r="U24" s="163" t="str">
        <f>IF($B$4&lt;&gt;"",$B$4,"")</f>
        <v>Binder</v>
      </c>
      <c r="V24" s="172"/>
      <c r="W24" s="168"/>
      <c r="X24" s="168"/>
      <c r="Y24" s="168"/>
      <c r="Z24" s="168"/>
      <c r="AA24" s="168"/>
      <c r="AB24" s="168"/>
      <c r="AC24" s="168"/>
      <c r="AD24" s="168"/>
      <c r="AE24" s="173"/>
      <c r="AF24" s="172"/>
      <c r="AG24" s="168"/>
      <c r="AH24" s="165" t="s">
        <v>20</v>
      </c>
      <c r="AI24" s="168"/>
      <c r="AJ24" s="167" t="str">
        <f>IF($B$11&lt;&gt;"",$B$11,"")</f>
        <v>Schwarz</v>
      </c>
      <c r="AK24" s="173"/>
      <c r="AL24" s="172"/>
      <c r="AM24" s="172"/>
      <c r="AN24" s="168"/>
      <c r="AO24" s="168"/>
      <c r="AP24" s="168"/>
      <c r="AQ24" s="168"/>
      <c r="AR24" s="169"/>
      <c r="AS24" s="153">
        <v>3</v>
      </c>
      <c r="AT24" s="128" t="str">
        <f aca="true" t="shared" si="21" ref="AT24:AT29">IF(AU24&lt;&gt;"",":","")</f>
        <v>:</v>
      </c>
      <c r="AU24" s="155">
        <v>0</v>
      </c>
    </row>
    <row r="25" spans="1:47" s="12" customFormat="1" ht="12" customHeight="1">
      <c r="A25" s="130" t="s">
        <v>29</v>
      </c>
      <c r="B25" s="70" t="str">
        <f>IF($B$6&lt;&gt;"",$B$6,"")</f>
        <v>Bulling</v>
      </c>
      <c r="C25" s="131"/>
      <c r="D25" s="132" t="s">
        <v>20</v>
      </c>
      <c r="E25" s="133"/>
      <c r="F25" s="74" t="str">
        <f>IF($B$14&lt;&gt;"",$B$14,"")</f>
        <v>Schweizer</v>
      </c>
      <c r="G25" s="134"/>
      <c r="H25" s="134"/>
      <c r="I25" s="134"/>
      <c r="J25" s="134"/>
      <c r="K25" s="134"/>
      <c r="L25" s="134"/>
      <c r="M25" s="134"/>
      <c r="N25" s="170"/>
      <c r="O25" s="124">
        <v>0</v>
      </c>
      <c r="P25" s="128" t="str">
        <f t="shared" si="20"/>
        <v>:</v>
      </c>
      <c r="Q25" s="126">
        <v>3</v>
      </c>
      <c r="R25" s="139">
        <v>2</v>
      </c>
      <c r="S25" s="132" t="s">
        <v>20</v>
      </c>
      <c r="T25" s="140">
        <v>7</v>
      </c>
      <c r="U25" s="70" t="str">
        <f>IF($B$5&lt;&gt;"",$B$5,"")</f>
        <v>Jooß</v>
      </c>
      <c r="V25" s="141"/>
      <c r="W25" s="134"/>
      <c r="X25" s="134"/>
      <c r="Y25" s="134"/>
      <c r="Z25" s="134"/>
      <c r="AA25" s="134"/>
      <c r="AB25" s="134"/>
      <c r="AC25" s="134"/>
      <c r="AD25" s="134"/>
      <c r="AE25" s="142"/>
      <c r="AF25" s="141"/>
      <c r="AG25" s="134"/>
      <c r="AH25" s="132" t="s">
        <v>20</v>
      </c>
      <c r="AI25" s="134"/>
      <c r="AJ25" s="74" t="str">
        <f>IF($B$10&lt;&gt;"",$B$10,"")</f>
        <v>Bauer</v>
      </c>
      <c r="AK25" s="142"/>
      <c r="AL25" s="141"/>
      <c r="AM25" s="141"/>
      <c r="AN25" s="134"/>
      <c r="AO25" s="134"/>
      <c r="AP25" s="134"/>
      <c r="AQ25" s="134"/>
      <c r="AR25" s="170"/>
      <c r="AS25" s="153">
        <v>0</v>
      </c>
      <c r="AT25" s="128" t="str">
        <f t="shared" si="21"/>
        <v>:</v>
      </c>
      <c r="AU25" s="155">
        <v>3</v>
      </c>
    </row>
    <row r="26" spans="1:47" s="12" customFormat="1" ht="12" customHeight="1">
      <c r="A26" s="130" t="s">
        <v>30</v>
      </c>
      <c r="B26" s="70" t="str">
        <f>IF($B$7&lt;&gt;"",$B$7,"")</f>
        <v>Straubmüller</v>
      </c>
      <c r="C26" s="131"/>
      <c r="D26" s="132" t="s">
        <v>20</v>
      </c>
      <c r="E26" s="131"/>
      <c r="F26" s="74" t="str">
        <f>IF($B$13&lt;&gt;"",$B$13,"")</f>
        <v>Ostertag</v>
      </c>
      <c r="G26" s="134"/>
      <c r="H26" s="134"/>
      <c r="I26" s="134"/>
      <c r="J26" s="134"/>
      <c r="K26" s="134"/>
      <c r="L26" s="134"/>
      <c r="M26" s="134"/>
      <c r="N26" s="170"/>
      <c r="O26" s="124">
        <v>1</v>
      </c>
      <c r="P26" s="128" t="str">
        <f t="shared" si="20"/>
        <v>:</v>
      </c>
      <c r="Q26" s="126">
        <v>3</v>
      </c>
      <c r="R26" s="139">
        <v>3</v>
      </c>
      <c r="S26" s="132" t="s">
        <v>20</v>
      </c>
      <c r="T26" s="140">
        <v>6</v>
      </c>
      <c r="U26" s="70" t="str">
        <f>IF($B$6&lt;&gt;"",$B$6,"")</f>
        <v>Bulling</v>
      </c>
      <c r="V26" s="141"/>
      <c r="W26" s="134"/>
      <c r="X26" s="134"/>
      <c r="Y26" s="134"/>
      <c r="Z26" s="134"/>
      <c r="AA26" s="134"/>
      <c r="AB26" s="134"/>
      <c r="AC26" s="134"/>
      <c r="AD26" s="134"/>
      <c r="AE26" s="142"/>
      <c r="AF26" s="141"/>
      <c r="AG26" s="134"/>
      <c r="AH26" s="132" t="s">
        <v>20</v>
      </c>
      <c r="AI26" s="134"/>
      <c r="AJ26" s="74" t="str">
        <f>IF($B$9&lt;&gt;"",$B$9,"")</f>
        <v>Ly</v>
      </c>
      <c r="AK26" s="142"/>
      <c r="AL26" s="141"/>
      <c r="AM26" s="141"/>
      <c r="AN26" s="134"/>
      <c r="AO26" s="134"/>
      <c r="AP26" s="134"/>
      <c r="AQ26" s="134"/>
      <c r="AR26" s="170"/>
      <c r="AS26" s="153">
        <v>0</v>
      </c>
      <c r="AT26" s="128" t="str">
        <f t="shared" si="21"/>
        <v>:</v>
      </c>
      <c r="AU26" s="155">
        <v>3</v>
      </c>
    </row>
    <row r="27" spans="1:47" s="12" customFormat="1" ht="12" customHeight="1">
      <c r="A27" s="130" t="s">
        <v>31</v>
      </c>
      <c r="B27" s="70" t="str">
        <f>IF($B$8&lt;&gt;"",$B$8,"")</f>
        <v>Heidel</v>
      </c>
      <c r="C27" s="131"/>
      <c r="D27" s="132" t="s">
        <v>20</v>
      </c>
      <c r="E27" s="131"/>
      <c r="F27" s="74" t="str">
        <f>IF($B$12&lt;&gt;"",$B$12,"")</f>
        <v>Reuter</v>
      </c>
      <c r="G27" s="134"/>
      <c r="H27" s="134"/>
      <c r="I27" s="134"/>
      <c r="J27" s="134"/>
      <c r="K27" s="134"/>
      <c r="L27" s="134"/>
      <c r="M27" s="134"/>
      <c r="N27" s="170"/>
      <c r="O27" s="124">
        <v>2</v>
      </c>
      <c r="P27" s="128" t="str">
        <f t="shared" si="20"/>
        <v>:</v>
      </c>
      <c r="Q27" s="126">
        <v>3</v>
      </c>
      <c r="R27" s="139">
        <v>4</v>
      </c>
      <c r="S27" s="132" t="s">
        <v>20</v>
      </c>
      <c r="T27" s="140">
        <v>5</v>
      </c>
      <c r="U27" s="70" t="str">
        <f>IF($B$7&lt;&gt;"",$B$7,"")</f>
        <v>Straubmüller</v>
      </c>
      <c r="V27" s="141"/>
      <c r="W27" s="134"/>
      <c r="X27" s="134"/>
      <c r="Y27" s="134"/>
      <c r="Z27" s="134"/>
      <c r="AA27" s="134"/>
      <c r="AB27" s="134"/>
      <c r="AC27" s="134"/>
      <c r="AD27" s="134"/>
      <c r="AE27" s="142"/>
      <c r="AF27" s="141"/>
      <c r="AG27" s="134"/>
      <c r="AH27" s="132" t="s">
        <v>20</v>
      </c>
      <c r="AI27" s="134"/>
      <c r="AJ27" s="74" t="str">
        <f>IF($B$8&lt;&gt;"",$B$8,"")</f>
        <v>Heidel</v>
      </c>
      <c r="AK27" s="142"/>
      <c r="AL27" s="141"/>
      <c r="AM27" s="141"/>
      <c r="AN27" s="134"/>
      <c r="AO27" s="134"/>
      <c r="AP27" s="134"/>
      <c r="AQ27" s="134"/>
      <c r="AR27" s="170"/>
      <c r="AS27" s="153">
        <v>3</v>
      </c>
      <c r="AT27" s="128" t="str">
        <f t="shared" si="21"/>
        <v>:</v>
      </c>
      <c r="AU27" s="155">
        <v>0</v>
      </c>
    </row>
    <row r="28" spans="1:47" s="12" customFormat="1" ht="12" customHeight="1">
      <c r="A28" s="130" t="s">
        <v>32</v>
      </c>
      <c r="B28" s="70" t="str">
        <f>IF($B$9&lt;&gt;"",$B$9,"")</f>
        <v>Ly</v>
      </c>
      <c r="C28" s="131"/>
      <c r="D28" s="132" t="s">
        <v>20</v>
      </c>
      <c r="E28" s="131"/>
      <c r="F28" s="74" t="str">
        <f>IF($B$11&lt;&gt;"",$B$11,"")</f>
        <v>Schwarz</v>
      </c>
      <c r="G28" s="134"/>
      <c r="H28" s="134"/>
      <c r="I28" s="134"/>
      <c r="J28" s="134"/>
      <c r="K28" s="134"/>
      <c r="L28" s="134"/>
      <c r="M28" s="134"/>
      <c r="N28" s="170"/>
      <c r="O28" s="124">
        <v>3</v>
      </c>
      <c r="P28" s="128" t="str">
        <f t="shared" si="20"/>
        <v>:</v>
      </c>
      <c r="Q28" s="126">
        <v>1</v>
      </c>
      <c r="R28" s="139">
        <v>9</v>
      </c>
      <c r="S28" s="143" t="s">
        <v>20</v>
      </c>
      <c r="T28" s="140">
        <v>11</v>
      </c>
      <c r="U28" s="70" t="str">
        <f>IF($B$12&lt;&gt;"",$B$12,"")</f>
        <v>Reuter</v>
      </c>
      <c r="V28" s="141"/>
      <c r="W28" s="134"/>
      <c r="X28" s="134"/>
      <c r="Y28" s="134"/>
      <c r="Z28" s="134"/>
      <c r="AA28" s="134"/>
      <c r="AB28" s="134"/>
      <c r="AC28" s="134"/>
      <c r="AD28" s="134"/>
      <c r="AE28" s="142"/>
      <c r="AF28" s="141"/>
      <c r="AG28" s="134"/>
      <c r="AH28" s="132" t="s">
        <v>20</v>
      </c>
      <c r="AI28" s="134"/>
      <c r="AJ28" s="74" t="str">
        <f>IF($B$14&lt;&gt;"",$B$14,"")</f>
        <v>Schweizer</v>
      </c>
      <c r="AK28" s="142"/>
      <c r="AL28" s="141"/>
      <c r="AM28" s="141"/>
      <c r="AN28" s="134"/>
      <c r="AO28" s="134"/>
      <c r="AP28" s="134"/>
      <c r="AQ28" s="134"/>
      <c r="AR28" s="170"/>
      <c r="AS28" s="153">
        <v>3</v>
      </c>
      <c r="AT28" s="128" t="str">
        <f t="shared" si="21"/>
        <v>:</v>
      </c>
      <c r="AU28" s="155">
        <v>0</v>
      </c>
    </row>
    <row r="29" spans="1:47" s="12" customFormat="1" ht="12" customHeight="1" thickBot="1">
      <c r="A29" s="135" t="s">
        <v>33</v>
      </c>
      <c r="B29" s="76" t="str">
        <f>IF($B$10&lt;&gt;"",$B$10,"")</f>
        <v>Bauer</v>
      </c>
      <c r="C29" s="136"/>
      <c r="D29" s="137" t="s">
        <v>20</v>
      </c>
      <c r="E29" s="136"/>
      <c r="F29" s="79">
        <f>IF($B$15&lt;&gt;"",$B$15,"")</f>
      </c>
      <c r="G29" s="138"/>
      <c r="H29" s="138"/>
      <c r="I29" s="138"/>
      <c r="J29" s="138"/>
      <c r="K29" s="138"/>
      <c r="L29" s="138"/>
      <c r="M29" s="138"/>
      <c r="N29" s="171"/>
      <c r="O29" s="125"/>
      <c r="P29" s="129">
        <f t="shared" si="20"/>
      </c>
      <c r="Q29" s="127"/>
      <c r="R29" s="144">
        <v>10</v>
      </c>
      <c r="S29" s="137" t="s">
        <v>20</v>
      </c>
      <c r="T29" s="145">
        <v>12</v>
      </c>
      <c r="U29" s="76" t="str">
        <f>IF($B$13&lt;&gt;"",$B$13,"")</f>
        <v>Ostertag</v>
      </c>
      <c r="V29" s="146"/>
      <c r="W29" s="138"/>
      <c r="X29" s="138"/>
      <c r="Y29" s="138"/>
      <c r="Z29" s="138"/>
      <c r="AA29" s="138"/>
      <c r="AB29" s="138"/>
      <c r="AC29" s="138"/>
      <c r="AD29" s="138"/>
      <c r="AE29" s="147"/>
      <c r="AF29" s="146"/>
      <c r="AG29" s="138"/>
      <c r="AH29" s="137" t="s">
        <v>20</v>
      </c>
      <c r="AI29" s="138"/>
      <c r="AJ29" s="79">
        <f>IF($B$15&lt;&gt;"",$B$15,"")</f>
      </c>
      <c r="AK29" s="147"/>
      <c r="AL29" s="146"/>
      <c r="AM29" s="146"/>
      <c r="AN29" s="138"/>
      <c r="AO29" s="138"/>
      <c r="AP29" s="138"/>
      <c r="AQ29" s="138"/>
      <c r="AR29" s="171"/>
      <c r="AS29" s="154"/>
      <c r="AT29" s="129">
        <f t="shared" si="21"/>
      </c>
      <c r="AU29" s="156"/>
    </row>
    <row r="30" spans="1:47" s="12" customFormat="1" ht="16.5" thickBot="1">
      <c r="A30" s="39" t="s">
        <v>34</v>
      </c>
      <c r="B30" s="61"/>
      <c r="C30" s="28"/>
      <c r="D30" s="28"/>
      <c r="E30" s="28"/>
      <c r="F30" s="61"/>
      <c r="G30" s="28"/>
      <c r="H30" s="28"/>
      <c r="I30" s="28"/>
      <c r="J30" s="28"/>
      <c r="K30" s="28"/>
      <c r="L30" s="28"/>
      <c r="M30" s="28"/>
      <c r="N30" s="28"/>
      <c r="O30" s="62"/>
      <c r="P30" s="62"/>
      <c r="Q30" s="62"/>
      <c r="R30" s="39" t="s">
        <v>35</v>
      </c>
      <c r="S30" s="28"/>
      <c r="T30" s="28"/>
      <c r="U30" s="61"/>
      <c r="V30" s="45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62"/>
      <c r="AK30" s="28"/>
      <c r="AL30" s="28"/>
      <c r="AM30" s="45"/>
      <c r="AN30" s="28"/>
      <c r="AO30" s="28"/>
      <c r="AP30" s="28"/>
      <c r="AQ30" s="28"/>
      <c r="AR30" s="28"/>
      <c r="AS30" s="62"/>
      <c r="AT30" s="88"/>
      <c r="AU30" s="62"/>
    </row>
    <row r="31" spans="1:47" s="12" customFormat="1" ht="12" customHeight="1">
      <c r="A31" s="130" t="s">
        <v>36</v>
      </c>
      <c r="B31" s="163" t="str">
        <f>IF($B$4&lt;&gt;"",$B$4,"")</f>
        <v>Binder</v>
      </c>
      <c r="C31" s="164"/>
      <c r="D31" s="165" t="s">
        <v>20</v>
      </c>
      <c r="E31" s="166"/>
      <c r="F31" s="167" t="str">
        <f>IF($B$6&lt;&gt;"",$B$6,"")</f>
        <v>Bulling</v>
      </c>
      <c r="G31" s="168"/>
      <c r="H31" s="168"/>
      <c r="I31" s="168"/>
      <c r="J31" s="168"/>
      <c r="K31" s="168"/>
      <c r="L31" s="168"/>
      <c r="M31" s="168"/>
      <c r="N31" s="169"/>
      <c r="O31" s="124">
        <v>3</v>
      </c>
      <c r="P31" s="128" t="str">
        <f aca="true" t="shared" si="22" ref="P31:P36">IF(Q31&lt;&gt;"",":","")</f>
        <v>:</v>
      </c>
      <c r="Q31" s="126">
        <v>0</v>
      </c>
      <c r="R31" s="139">
        <v>1</v>
      </c>
      <c r="S31" s="132" t="s">
        <v>20</v>
      </c>
      <c r="T31" s="140">
        <v>9</v>
      </c>
      <c r="U31" s="163" t="str">
        <f>IF($B$4&lt;&gt;"",$B$4,"")</f>
        <v>Binder</v>
      </c>
      <c r="V31" s="172"/>
      <c r="W31" s="168"/>
      <c r="X31" s="168"/>
      <c r="Y31" s="168"/>
      <c r="Z31" s="168"/>
      <c r="AA31" s="168"/>
      <c r="AB31" s="168"/>
      <c r="AC31" s="168"/>
      <c r="AD31" s="168"/>
      <c r="AE31" s="173"/>
      <c r="AF31" s="172"/>
      <c r="AG31" s="168"/>
      <c r="AH31" s="165" t="s">
        <v>20</v>
      </c>
      <c r="AI31" s="168"/>
      <c r="AJ31" s="167" t="str">
        <f>IF($B$12&lt;&gt;"",$B$12,"")</f>
        <v>Reuter</v>
      </c>
      <c r="AK31" s="173"/>
      <c r="AL31" s="172"/>
      <c r="AM31" s="172"/>
      <c r="AN31" s="168"/>
      <c r="AO31" s="168"/>
      <c r="AP31" s="168"/>
      <c r="AQ31" s="168"/>
      <c r="AR31" s="169"/>
      <c r="AS31" s="153">
        <v>3</v>
      </c>
      <c r="AT31" s="128" t="str">
        <f aca="true" t="shared" si="23" ref="AT31:AT36">IF(AU31&lt;&gt;"",":","")</f>
        <v>:</v>
      </c>
      <c r="AU31" s="155">
        <v>0</v>
      </c>
    </row>
    <row r="32" spans="1:47" s="12" customFormat="1" ht="12" customHeight="1">
      <c r="A32" s="130" t="s">
        <v>37</v>
      </c>
      <c r="B32" s="70" t="str">
        <f>IF($B$5&lt;&gt;"",$B$5,"")</f>
        <v>Jooß</v>
      </c>
      <c r="C32" s="131"/>
      <c r="D32" s="132" t="s">
        <v>20</v>
      </c>
      <c r="E32" s="133"/>
      <c r="F32" s="74">
        <f>IF($B$15&lt;&gt;"",$B$15,"")</f>
      </c>
      <c r="G32" s="134"/>
      <c r="H32" s="134"/>
      <c r="I32" s="134"/>
      <c r="J32" s="134"/>
      <c r="K32" s="134"/>
      <c r="L32" s="134"/>
      <c r="M32" s="134"/>
      <c r="N32" s="170"/>
      <c r="O32" s="124"/>
      <c r="P32" s="128">
        <f t="shared" si="22"/>
      </c>
      <c r="Q32" s="126"/>
      <c r="R32" s="139">
        <v>2</v>
      </c>
      <c r="S32" s="132" t="s">
        <v>20</v>
      </c>
      <c r="T32" s="140">
        <v>8</v>
      </c>
      <c r="U32" s="70" t="str">
        <f>IF($B$5&lt;&gt;"",$B$5,"")</f>
        <v>Jooß</v>
      </c>
      <c r="V32" s="141"/>
      <c r="W32" s="134"/>
      <c r="X32" s="134"/>
      <c r="Y32" s="134"/>
      <c r="Z32" s="134"/>
      <c r="AA32" s="134"/>
      <c r="AB32" s="134"/>
      <c r="AC32" s="134"/>
      <c r="AD32" s="134"/>
      <c r="AE32" s="142"/>
      <c r="AF32" s="141"/>
      <c r="AG32" s="134"/>
      <c r="AH32" s="132" t="s">
        <v>20</v>
      </c>
      <c r="AI32" s="134"/>
      <c r="AJ32" s="74" t="str">
        <f>IF($B$11&lt;&gt;"",$B$11,"")</f>
        <v>Schwarz</v>
      </c>
      <c r="AK32" s="142"/>
      <c r="AL32" s="141"/>
      <c r="AM32" s="141"/>
      <c r="AN32" s="134"/>
      <c r="AO32" s="134"/>
      <c r="AP32" s="134"/>
      <c r="AQ32" s="134"/>
      <c r="AR32" s="170"/>
      <c r="AS32" s="153">
        <v>3</v>
      </c>
      <c r="AT32" s="128" t="str">
        <f t="shared" si="23"/>
        <v>:</v>
      </c>
      <c r="AU32" s="155">
        <v>0</v>
      </c>
    </row>
    <row r="33" spans="1:47" s="12" customFormat="1" ht="12" customHeight="1">
      <c r="A33" s="130" t="s">
        <v>38</v>
      </c>
      <c r="B33" s="70" t="str">
        <f>IF($B$7&lt;&gt;"",$B$7,"")</f>
        <v>Straubmüller</v>
      </c>
      <c r="C33" s="131"/>
      <c r="D33" s="132" t="s">
        <v>20</v>
      </c>
      <c r="E33" s="131"/>
      <c r="F33" s="74" t="str">
        <f>IF($B$14&lt;&gt;"",$B$14,"")</f>
        <v>Schweizer</v>
      </c>
      <c r="G33" s="134"/>
      <c r="H33" s="134"/>
      <c r="I33" s="134"/>
      <c r="J33" s="134"/>
      <c r="K33" s="134"/>
      <c r="L33" s="134"/>
      <c r="M33" s="134"/>
      <c r="N33" s="170"/>
      <c r="O33" s="124">
        <v>3</v>
      </c>
      <c r="P33" s="128" t="str">
        <f t="shared" si="22"/>
        <v>:</v>
      </c>
      <c r="Q33" s="126">
        <v>0</v>
      </c>
      <c r="R33" s="139">
        <v>3</v>
      </c>
      <c r="S33" s="132" t="s">
        <v>20</v>
      </c>
      <c r="T33" s="140">
        <v>7</v>
      </c>
      <c r="U33" s="70" t="str">
        <f>IF($B$6&lt;&gt;"",$B$6,"")</f>
        <v>Bulling</v>
      </c>
      <c r="V33" s="141"/>
      <c r="W33" s="134"/>
      <c r="X33" s="134"/>
      <c r="Y33" s="134"/>
      <c r="Z33" s="134"/>
      <c r="AA33" s="134"/>
      <c r="AB33" s="134"/>
      <c r="AC33" s="134"/>
      <c r="AD33" s="134"/>
      <c r="AE33" s="142"/>
      <c r="AF33" s="141"/>
      <c r="AG33" s="134"/>
      <c r="AH33" s="132" t="s">
        <v>20</v>
      </c>
      <c r="AI33" s="134"/>
      <c r="AJ33" s="74" t="str">
        <f>IF($B$10&lt;&gt;"",$B$10,"")</f>
        <v>Bauer</v>
      </c>
      <c r="AK33" s="142"/>
      <c r="AL33" s="141"/>
      <c r="AM33" s="141"/>
      <c r="AN33" s="134"/>
      <c r="AO33" s="134"/>
      <c r="AP33" s="134"/>
      <c r="AQ33" s="134"/>
      <c r="AR33" s="170"/>
      <c r="AS33" s="153">
        <v>0</v>
      </c>
      <c r="AT33" s="128" t="str">
        <f t="shared" si="23"/>
        <v>:</v>
      </c>
      <c r="AU33" s="155">
        <v>3</v>
      </c>
    </row>
    <row r="34" spans="1:47" s="12" customFormat="1" ht="12" customHeight="1">
      <c r="A34" s="130" t="s">
        <v>39</v>
      </c>
      <c r="B34" s="70" t="str">
        <f>IF($B$8&lt;&gt;"",$B$8,"")</f>
        <v>Heidel</v>
      </c>
      <c r="C34" s="131"/>
      <c r="D34" s="132" t="s">
        <v>20</v>
      </c>
      <c r="E34" s="131"/>
      <c r="F34" s="74" t="str">
        <f>IF($B$13&lt;&gt;"",$B$13,"")</f>
        <v>Ostertag</v>
      </c>
      <c r="G34" s="134"/>
      <c r="H34" s="134"/>
      <c r="I34" s="134"/>
      <c r="J34" s="134"/>
      <c r="K34" s="134"/>
      <c r="L34" s="134"/>
      <c r="M34" s="134"/>
      <c r="N34" s="170"/>
      <c r="O34" s="124">
        <v>1</v>
      </c>
      <c r="P34" s="128" t="str">
        <f t="shared" si="22"/>
        <v>:</v>
      </c>
      <c r="Q34" s="126">
        <v>3</v>
      </c>
      <c r="R34" s="139">
        <v>4</v>
      </c>
      <c r="S34" s="132" t="s">
        <v>20</v>
      </c>
      <c r="T34" s="140">
        <v>6</v>
      </c>
      <c r="U34" s="70" t="str">
        <f>IF($B$7&lt;&gt;"",$B$7,"")</f>
        <v>Straubmüller</v>
      </c>
      <c r="V34" s="141"/>
      <c r="W34" s="134"/>
      <c r="X34" s="134"/>
      <c r="Y34" s="134"/>
      <c r="Z34" s="134"/>
      <c r="AA34" s="134"/>
      <c r="AB34" s="134"/>
      <c r="AC34" s="134"/>
      <c r="AD34" s="134"/>
      <c r="AE34" s="142"/>
      <c r="AF34" s="141"/>
      <c r="AG34" s="134"/>
      <c r="AH34" s="132" t="s">
        <v>20</v>
      </c>
      <c r="AI34" s="134"/>
      <c r="AJ34" s="74" t="str">
        <f>IF($B$9&lt;&gt;"",$B$9,"")</f>
        <v>Ly</v>
      </c>
      <c r="AK34" s="142"/>
      <c r="AL34" s="141"/>
      <c r="AM34" s="141"/>
      <c r="AN34" s="134"/>
      <c r="AO34" s="134"/>
      <c r="AP34" s="134"/>
      <c r="AQ34" s="134"/>
      <c r="AR34" s="170"/>
      <c r="AS34" s="153">
        <v>3</v>
      </c>
      <c r="AT34" s="128" t="str">
        <f t="shared" si="23"/>
        <v>:</v>
      </c>
      <c r="AU34" s="155">
        <v>1</v>
      </c>
    </row>
    <row r="35" spans="1:47" s="12" customFormat="1" ht="12" customHeight="1">
      <c r="A35" s="130" t="s">
        <v>40</v>
      </c>
      <c r="B35" s="70" t="str">
        <f>IF($B$9&lt;&gt;"",$B$9,"")</f>
        <v>Ly</v>
      </c>
      <c r="C35" s="131"/>
      <c r="D35" s="132" t="s">
        <v>20</v>
      </c>
      <c r="E35" s="131"/>
      <c r="F35" s="74" t="str">
        <f>IF($B$12&lt;&gt;"",$B$12,"")</f>
        <v>Reuter</v>
      </c>
      <c r="G35" s="134"/>
      <c r="H35" s="134"/>
      <c r="I35" s="134"/>
      <c r="J35" s="134"/>
      <c r="K35" s="134"/>
      <c r="L35" s="134"/>
      <c r="M35" s="134"/>
      <c r="N35" s="170"/>
      <c r="O35" s="124">
        <v>3</v>
      </c>
      <c r="P35" s="128" t="str">
        <f t="shared" si="22"/>
        <v>:</v>
      </c>
      <c r="Q35" s="126">
        <v>0</v>
      </c>
      <c r="R35" s="139">
        <v>5</v>
      </c>
      <c r="S35" s="143" t="s">
        <v>20</v>
      </c>
      <c r="T35" s="140">
        <v>12</v>
      </c>
      <c r="U35" s="70" t="str">
        <f>IF($B$8&lt;&gt;"",$B$8,"")</f>
        <v>Heidel</v>
      </c>
      <c r="V35" s="141"/>
      <c r="W35" s="134"/>
      <c r="X35" s="134"/>
      <c r="Y35" s="134"/>
      <c r="Z35" s="134"/>
      <c r="AA35" s="134"/>
      <c r="AB35" s="134"/>
      <c r="AC35" s="134"/>
      <c r="AD35" s="134"/>
      <c r="AE35" s="142"/>
      <c r="AF35" s="141"/>
      <c r="AG35" s="134"/>
      <c r="AH35" s="132" t="s">
        <v>20</v>
      </c>
      <c r="AI35" s="134"/>
      <c r="AJ35" s="74">
        <f>IF($B$15&lt;&gt;"",$B$15,"")</f>
      </c>
      <c r="AK35" s="142"/>
      <c r="AL35" s="141"/>
      <c r="AM35" s="141"/>
      <c r="AN35" s="134"/>
      <c r="AO35" s="134"/>
      <c r="AP35" s="134"/>
      <c r="AQ35" s="134"/>
      <c r="AR35" s="170"/>
      <c r="AS35" s="153"/>
      <c r="AT35" s="128">
        <f t="shared" si="23"/>
      </c>
      <c r="AU35" s="155"/>
    </row>
    <row r="36" spans="1:47" s="12" customFormat="1" ht="12" customHeight="1" thickBot="1">
      <c r="A36" s="135" t="s">
        <v>41</v>
      </c>
      <c r="B36" s="76" t="str">
        <f>IF($B$10&lt;&gt;"",$B$10,"")</f>
        <v>Bauer</v>
      </c>
      <c r="C36" s="136"/>
      <c r="D36" s="137" t="s">
        <v>20</v>
      </c>
      <c r="E36" s="136"/>
      <c r="F36" s="79" t="str">
        <f>IF($B$11&lt;&gt;"",$B$11,"")</f>
        <v>Schwarz</v>
      </c>
      <c r="G36" s="138"/>
      <c r="H36" s="138"/>
      <c r="I36" s="138"/>
      <c r="J36" s="138"/>
      <c r="K36" s="138"/>
      <c r="L36" s="138"/>
      <c r="M36" s="138"/>
      <c r="N36" s="171"/>
      <c r="O36" s="125">
        <v>3</v>
      </c>
      <c r="P36" s="129" t="str">
        <f t="shared" si="22"/>
        <v>:</v>
      </c>
      <c r="Q36" s="127">
        <v>1</v>
      </c>
      <c r="R36" s="144">
        <v>10</v>
      </c>
      <c r="S36" s="137" t="s">
        <v>20</v>
      </c>
      <c r="T36" s="145">
        <v>11</v>
      </c>
      <c r="U36" s="76" t="str">
        <f>IF($B$13&lt;&gt;"",$B$13,"")</f>
        <v>Ostertag</v>
      </c>
      <c r="V36" s="146"/>
      <c r="W36" s="138"/>
      <c r="X36" s="138"/>
      <c r="Y36" s="138"/>
      <c r="Z36" s="138"/>
      <c r="AA36" s="138"/>
      <c r="AB36" s="138"/>
      <c r="AC36" s="138"/>
      <c r="AD36" s="138"/>
      <c r="AE36" s="147"/>
      <c r="AF36" s="146"/>
      <c r="AG36" s="138"/>
      <c r="AH36" s="137" t="s">
        <v>20</v>
      </c>
      <c r="AI36" s="138"/>
      <c r="AJ36" s="79" t="str">
        <f>IF($B$14&lt;&gt;"",$B$14,"")</f>
        <v>Schweizer</v>
      </c>
      <c r="AK36" s="147"/>
      <c r="AL36" s="146"/>
      <c r="AM36" s="146"/>
      <c r="AN36" s="138"/>
      <c r="AO36" s="138"/>
      <c r="AP36" s="138"/>
      <c r="AQ36" s="138"/>
      <c r="AR36" s="171"/>
      <c r="AS36" s="154">
        <v>3</v>
      </c>
      <c r="AT36" s="129" t="str">
        <f t="shared" si="23"/>
        <v>:</v>
      </c>
      <c r="AU36" s="156">
        <v>1</v>
      </c>
    </row>
    <row r="37" spans="1:47" s="12" customFormat="1" ht="16.5" thickBot="1">
      <c r="A37" s="39" t="s">
        <v>42</v>
      </c>
      <c r="B37" s="61"/>
      <c r="C37" s="28"/>
      <c r="D37" s="28"/>
      <c r="E37" s="28"/>
      <c r="F37" s="61"/>
      <c r="G37" s="28"/>
      <c r="H37" s="28"/>
      <c r="I37" s="28"/>
      <c r="J37" s="28"/>
      <c r="K37" s="28"/>
      <c r="L37" s="28"/>
      <c r="M37" s="28"/>
      <c r="N37" s="28"/>
      <c r="O37" s="62"/>
      <c r="P37" s="62"/>
      <c r="Q37" s="62"/>
      <c r="R37" s="39" t="s">
        <v>43</v>
      </c>
      <c r="S37" s="28"/>
      <c r="T37" s="28"/>
      <c r="U37" s="61"/>
      <c r="V37" s="45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62"/>
      <c r="AK37" s="28"/>
      <c r="AL37" s="28"/>
      <c r="AM37" s="45"/>
      <c r="AN37" s="28"/>
      <c r="AO37" s="28"/>
      <c r="AP37" s="28"/>
      <c r="AQ37" s="28"/>
      <c r="AR37" s="28"/>
      <c r="AS37" s="62"/>
      <c r="AT37" s="88"/>
      <c r="AU37" s="62"/>
    </row>
    <row r="38" spans="1:47" s="12" customFormat="1" ht="12" customHeight="1">
      <c r="A38" s="130" t="s">
        <v>44</v>
      </c>
      <c r="B38" s="163" t="str">
        <f>IF($B$4&lt;&gt;"",$B$4,"")</f>
        <v>Binder</v>
      </c>
      <c r="C38" s="164"/>
      <c r="D38" s="165" t="s">
        <v>20</v>
      </c>
      <c r="E38" s="166"/>
      <c r="F38" s="167" t="str">
        <f>IF($B$7&lt;&gt;"",$B$7,"")</f>
        <v>Straubmüller</v>
      </c>
      <c r="G38" s="168"/>
      <c r="H38" s="168"/>
      <c r="I38" s="168"/>
      <c r="J38" s="168"/>
      <c r="K38" s="168"/>
      <c r="L38" s="168"/>
      <c r="M38" s="168"/>
      <c r="N38" s="169"/>
      <c r="O38" s="124">
        <v>3</v>
      </c>
      <c r="P38" s="128">
        <f>AZ43</f>
        <v>0</v>
      </c>
      <c r="Q38" s="126">
        <v>0</v>
      </c>
      <c r="R38" s="139">
        <v>1</v>
      </c>
      <c r="S38" s="132" t="s">
        <v>20</v>
      </c>
      <c r="T38" s="148">
        <v>10</v>
      </c>
      <c r="U38" s="163" t="str">
        <f>IF($B$4&lt;&gt;"",$B$4,"")</f>
        <v>Binder</v>
      </c>
      <c r="V38" s="172"/>
      <c r="W38" s="168"/>
      <c r="X38" s="168"/>
      <c r="Y38" s="168"/>
      <c r="Z38" s="168"/>
      <c r="AA38" s="168"/>
      <c r="AB38" s="168"/>
      <c r="AC38" s="168"/>
      <c r="AD38" s="168"/>
      <c r="AE38" s="173"/>
      <c r="AF38" s="172"/>
      <c r="AG38" s="168"/>
      <c r="AH38" s="165" t="s">
        <v>20</v>
      </c>
      <c r="AI38" s="168"/>
      <c r="AJ38" s="167" t="str">
        <f>IF($B$13&lt;&gt;"",$B$13,"")</f>
        <v>Ostertag</v>
      </c>
      <c r="AK38" s="173"/>
      <c r="AL38" s="172"/>
      <c r="AM38" s="172"/>
      <c r="AN38" s="168"/>
      <c r="AO38" s="168"/>
      <c r="AP38" s="168"/>
      <c r="AQ38" s="168"/>
      <c r="AR38" s="169"/>
      <c r="AS38" s="153">
        <v>3</v>
      </c>
      <c r="AT38" s="128" t="str">
        <f aca="true" t="shared" si="24" ref="AT38:AT43">IF(AU38&lt;&gt;"",":","")</f>
        <v>:</v>
      </c>
      <c r="AU38" s="155">
        <v>1</v>
      </c>
    </row>
    <row r="39" spans="1:47" s="12" customFormat="1" ht="12" customHeight="1">
      <c r="A39" s="130" t="s">
        <v>45</v>
      </c>
      <c r="B39" s="70" t="str">
        <f>IF($B$5&lt;&gt;"",$B$5,"")</f>
        <v>Jooß</v>
      </c>
      <c r="C39" s="131"/>
      <c r="D39" s="132" t="s">
        <v>20</v>
      </c>
      <c r="E39" s="133"/>
      <c r="F39" s="74" t="str">
        <f>IF($B$6&lt;&gt;"",$B$6,"")</f>
        <v>Bulling</v>
      </c>
      <c r="G39" s="134"/>
      <c r="H39" s="134"/>
      <c r="I39" s="134"/>
      <c r="J39" s="134"/>
      <c r="K39" s="134"/>
      <c r="L39" s="134"/>
      <c r="M39" s="134"/>
      <c r="N39" s="170"/>
      <c r="O39" s="124">
        <v>3</v>
      </c>
      <c r="P39" s="128" t="str">
        <f>IF(Q39&lt;&gt;"",":","")</f>
        <v>:</v>
      </c>
      <c r="Q39" s="126">
        <v>1</v>
      </c>
      <c r="R39" s="139">
        <v>2</v>
      </c>
      <c r="S39" s="132" t="s">
        <v>20</v>
      </c>
      <c r="T39" s="148">
        <v>9</v>
      </c>
      <c r="U39" s="70" t="str">
        <f>IF($B$5&lt;&gt;"",$B$5,"")</f>
        <v>Jooß</v>
      </c>
      <c r="V39" s="141"/>
      <c r="W39" s="134"/>
      <c r="X39" s="134"/>
      <c r="Y39" s="134"/>
      <c r="Z39" s="134"/>
      <c r="AA39" s="134"/>
      <c r="AB39" s="134"/>
      <c r="AC39" s="134"/>
      <c r="AD39" s="134"/>
      <c r="AE39" s="142"/>
      <c r="AF39" s="141"/>
      <c r="AG39" s="134"/>
      <c r="AH39" s="132" t="s">
        <v>20</v>
      </c>
      <c r="AI39" s="134"/>
      <c r="AJ39" s="74" t="str">
        <f>IF($B$12&lt;&gt;"",$B$12,"")</f>
        <v>Reuter</v>
      </c>
      <c r="AK39" s="142"/>
      <c r="AL39" s="141"/>
      <c r="AM39" s="141"/>
      <c r="AN39" s="134"/>
      <c r="AO39" s="134"/>
      <c r="AP39" s="134"/>
      <c r="AQ39" s="134"/>
      <c r="AR39" s="170"/>
      <c r="AS39" s="153">
        <v>0</v>
      </c>
      <c r="AT39" s="128" t="str">
        <f t="shared" si="24"/>
        <v>:</v>
      </c>
      <c r="AU39" s="155">
        <v>3</v>
      </c>
    </row>
    <row r="40" spans="1:47" s="12" customFormat="1" ht="12" customHeight="1">
      <c r="A40" s="130" t="s">
        <v>46</v>
      </c>
      <c r="B40" s="70" t="str">
        <f>IF($B$8&lt;&gt;"",$B$8,"")</f>
        <v>Heidel</v>
      </c>
      <c r="C40" s="131"/>
      <c r="D40" s="132" t="s">
        <v>20</v>
      </c>
      <c r="E40" s="131"/>
      <c r="F40" s="74" t="str">
        <f>IF($B$14&lt;&gt;"",$B$14,"")</f>
        <v>Schweizer</v>
      </c>
      <c r="G40" s="134"/>
      <c r="H40" s="134"/>
      <c r="I40" s="134"/>
      <c r="J40" s="134"/>
      <c r="K40" s="134"/>
      <c r="L40" s="134"/>
      <c r="M40" s="134"/>
      <c r="N40" s="170"/>
      <c r="O40" s="124">
        <v>1</v>
      </c>
      <c r="P40" s="128" t="str">
        <f>IF(Q40&lt;&gt;"",":","")</f>
        <v>:</v>
      </c>
      <c r="Q40" s="126">
        <v>3</v>
      </c>
      <c r="R40" s="139">
        <v>3</v>
      </c>
      <c r="S40" s="132" t="s">
        <v>20</v>
      </c>
      <c r="T40" s="148">
        <v>8</v>
      </c>
      <c r="U40" s="70" t="str">
        <f>IF($B$6&lt;&gt;"",$B$6,"")</f>
        <v>Bulling</v>
      </c>
      <c r="V40" s="141"/>
      <c r="W40" s="134"/>
      <c r="X40" s="134"/>
      <c r="Y40" s="134"/>
      <c r="Z40" s="134"/>
      <c r="AA40" s="134"/>
      <c r="AB40" s="134"/>
      <c r="AC40" s="134"/>
      <c r="AD40" s="134"/>
      <c r="AE40" s="142"/>
      <c r="AF40" s="141"/>
      <c r="AG40" s="134"/>
      <c r="AH40" s="132" t="s">
        <v>20</v>
      </c>
      <c r="AI40" s="134"/>
      <c r="AJ40" s="74" t="str">
        <f>IF($B$11&lt;&gt;"",$B$11,"")</f>
        <v>Schwarz</v>
      </c>
      <c r="AK40" s="142"/>
      <c r="AL40" s="141"/>
      <c r="AM40" s="141"/>
      <c r="AN40" s="134"/>
      <c r="AO40" s="134"/>
      <c r="AP40" s="134"/>
      <c r="AQ40" s="134"/>
      <c r="AR40" s="170"/>
      <c r="AS40" s="153">
        <v>2</v>
      </c>
      <c r="AT40" s="128" t="str">
        <f t="shared" si="24"/>
        <v>:</v>
      </c>
      <c r="AU40" s="155">
        <v>3</v>
      </c>
    </row>
    <row r="41" spans="1:47" s="12" customFormat="1" ht="12" customHeight="1">
      <c r="A41" s="130" t="s">
        <v>47</v>
      </c>
      <c r="B41" s="70" t="str">
        <f>IF($B$9&lt;&gt;"",$B$9,"")</f>
        <v>Ly</v>
      </c>
      <c r="C41" s="131"/>
      <c r="D41" s="132" t="s">
        <v>20</v>
      </c>
      <c r="E41" s="131"/>
      <c r="F41" s="74" t="str">
        <f>IF($B$13&lt;&gt;"",$B$13,"")</f>
        <v>Ostertag</v>
      </c>
      <c r="G41" s="134"/>
      <c r="H41" s="134"/>
      <c r="I41" s="134"/>
      <c r="J41" s="134"/>
      <c r="K41" s="134"/>
      <c r="L41" s="134"/>
      <c r="M41" s="134"/>
      <c r="N41" s="170"/>
      <c r="O41" s="124">
        <v>1</v>
      </c>
      <c r="P41" s="128" t="str">
        <f>IF(Q41&lt;&gt;"",":","")</f>
        <v>:</v>
      </c>
      <c r="Q41" s="126">
        <v>3</v>
      </c>
      <c r="R41" s="139">
        <v>4</v>
      </c>
      <c r="S41" s="132" t="s">
        <v>20</v>
      </c>
      <c r="T41" s="148">
        <v>7</v>
      </c>
      <c r="U41" s="70" t="str">
        <f>IF($B$7&lt;&gt;"",$B$7,"")</f>
        <v>Straubmüller</v>
      </c>
      <c r="V41" s="141"/>
      <c r="W41" s="134"/>
      <c r="X41" s="134"/>
      <c r="Y41" s="134"/>
      <c r="Z41" s="134"/>
      <c r="AA41" s="134"/>
      <c r="AB41" s="134"/>
      <c r="AC41" s="134"/>
      <c r="AD41" s="134"/>
      <c r="AE41" s="142"/>
      <c r="AF41" s="141"/>
      <c r="AG41" s="134"/>
      <c r="AH41" s="132" t="s">
        <v>20</v>
      </c>
      <c r="AI41" s="134"/>
      <c r="AJ41" s="74" t="str">
        <f>IF($B$10&lt;&gt;"",$B$10,"")</f>
        <v>Bauer</v>
      </c>
      <c r="AK41" s="142"/>
      <c r="AL41" s="141"/>
      <c r="AM41" s="141"/>
      <c r="AN41" s="134"/>
      <c r="AO41" s="134"/>
      <c r="AP41" s="134"/>
      <c r="AQ41" s="134"/>
      <c r="AR41" s="170"/>
      <c r="AS41" s="153">
        <v>0</v>
      </c>
      <c r="AT41" s="128" t="str">
        <f t="shared" si="24"/>
        <v>:</v>
      </c>
      <c r="AU41" s="155">
        <v>3</v>
      </c>
    </row>
    <row r="42" spans="1:47" s="12" customFormat="1" ht="12" customHeight="1">
      <c r="A42" s="130" t="s">
        <v>48</v>
      </c>
      <c r="B42" s="70" t="str">
        <f>IF($B$10&lt;&gt;"",$B$10,"")</f>
        <v>Bauer</v>
      </c>
      <c r="C42" s="131"/>
      <c r="D42" s="132" t="s">
        <v>20</v>
      </c>
      <c r="E42" s="131"/>
      <c r="F42" s="74" t="str">
        <f>IF($B$12&lt;&gt;"",$B$12,"")</f>
        <v>Reuter</v>
      </c>
      <c r="G42" s="134"/>
      <c r="H42" s="134"/>
      <c r="I42" s="134"/>
      <c r="J42" s="134"/>
      <c r="K42" s="134"/>
      <c r="L42" s="134"/>
      <c r="M42" s="134"/>
      <c r="N42" s="170"/>
      <c r="O42" s="124">
        <v>3</v>
      </c>
      <c r="P42" s="128" t="str">
        <f>IF(Q42&lt;&gt;"",":","")</f>
        <v>:</v>
      </c>
      <c r="Q42" s="126">
        <v>1</v>
      </c>
      <c r="R42" s="139">
        <v>5</v>
      </c>
      <c r="S42" s="143" t="s">
        <v>20</v>
      </c>
      <c r="T42" s="148">
        <v>6</v>
      </c>
      <c r="U42" s="70" t="str">
        <f>IF($B$8&lt;&gt;"",$B$8,"")</f>
        <v>Heidel</v>
      </c>
      <c r="V42" s="141"/>
      <c r="W42" s="134"/>
      <c r="X42" s="134"/>
      <c r="Y42" s="134"/>
      <c r="Z42" s="134"/>
      <c r="AA42" s="134"/>
      <c r="AB42" s="134"/>
      <c r="AC42" s="134"/>
      <c r="AD42" s="134"/>
      <c r="AE42" s="142"/>
      <c r="AF42" s="141"/>
      <c r="AG42" s="134"/>
      <c r="AH42" s="132" t="s">
        <v>20</v>
      </c>
      <c r="AI42" s="134"/>
      <c r="AJ42" s="74" t="str">
        <f>IF($B$9&lt;&gt;"",$B$9,"")</f>
        <v>Ly</v>
      </c>
      <c r="AK42" s="142"/>
      <c r="AL42" s="141"/>
      <c r="AM42" s="141"/>
      <c r="AN42" s="134"/>
      <c r="AO42" s="134"/>
      <c r="AP42" s="134"/>
      <c r="AQ42" s="134"/>
      <c r="AR42" s="170"/>
      <c r="AS42" s="153">
        <v>0</v>
      </c>
      <c r="AT42" s="128" t="str">
        <f t="shared" si="24"/>
        <v>:</v>
      </c>
      <c r="AU42" s="155">
        <v>3</v>
      </c>
    </row>
    <row r="43" spans="1:47" s="12" customFormat="1" ht="12" customHeight="1" thickBot="1">
      <c r="A43" s="135" t="s">
        <v>49</v>
      </c>
      <c r="B43" s="76" t="str">
        <f>IF($B$11&lt;&gt;"",$B$11,"")</f>
        <v>Schwarz</v>
      </c>
      <c r="C43" s="136"/>
      <c r="D43" s="137" t="s">
        <v>20</v>
      </c>
      <c r="E43" s="136"/>
      <c r="F43" s="79">
        <f>IF($B$15&lt;&gt;"",$B$15,"")</f>
      </c>
      <c r="G43" s="138"/>
      <c r="H43" s="138"/>
      <c r="I43" s="138"/>
      <c r="J43" s="138"/>
      <c r="K43" s="138"/>
      <c r="L43" s="138"/>
      <c r="M43" s="138"/>
      <c r="N43" s="171"/>
      <c r="O43" s="125"/>
      <c r="P43" s="129">
        <f>IF(Q43&lt;&gt;"",":","")</f>
      </c>
      <c r="Q43" s="127"/>
      <c r="R43" s="144">
        <v>11</v>
      </c>
      <c r="S43" s="137" t="s">
        <v>20</v>
      </c>
      <c r="T43" s="149">
        <v>12</v>
      </c>
      <c r="U43" s="76" t="str">
        <f>IF($B$14&lt;&gt;"",$B$14,"")</f>
        <v>Schweizer</v>
      </c>
      <c r="V43" s="146"/>
      <c r="W43" s="138"/>
      <c r="X43" s="138"/>
      <c r="Y43" s="138"/>
      <c r="Z43" s="138"/>
      <c r="AA43" s="138"/>
      <c r="AB43" s="138"/>
      <c r="AC43" s="138"/>
      <c r="AD43" s="138"/>
      <c r="AE43" s="147"/>
      <c r="AF43" s="146"/>
      <c r="AG43" s="138"/>
      <c r="AH43" s="137" t="s">
        <v>20</v>
      </c>
      <c r="AI43" s="138"/>
      <c r="AJ43" s="79">
        <f>IF($B$15&lt;&gt;"",$B$15,"")</f>
      </c>
      <c r="AK43" s="147"/>
      <c r="AL43" s="146"/>
      <c r="AM43" s="146"/>
      <c r="AN43" s="138"/>
      <c r="AO43" s="138"/>
      <c r="AP43" s="138"/>
      <c r="AQ43" s="138"/>
      <c r="AR43" s="171"/>
      <c r="AS43" s="154"/>
      <c r="AT43" s="129">
        <f t="shared" si="24"/>
      </c>
      <c r="AU43" s="156"/>
    </row>
    <row r="44" spans="1:47" s="12" customFormat="1" ht="16.5" thickBot="1">
      <c r="A44" s="39" t="s">
        <v>50</v>
      </c>
      <c r="B44" s="61"/>
      <c r="C44" s="28"/>
      <c r="D44" s="28"/>
      <c r="E44" s="28"/>
      <c r="F44" s="61"/>
      <c r="G44" s="28"/>
      <c r="H44" s="28"/>
      <c r="I44" s="28"/>
      <c r="J44" s="28"/>
      <c r="K44" s="28"/>
      <c r="L44" s="28"/>
      <c r="M44" s="28"/>
      <c r="N44" s="28"/>
      <c r="O44" s="62"/>
      <c r="P44" s="62"/>
      <c r="Q44" s="62"/>
      <c r="R44" s="39" t="s">
        <v>51</v>
      </c>
      <c r="S44" s="28"/>
      <c r="T44" s="28"/>
      <c r="U44" s="61"/>
      <c r="V44" s="45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62"/>
      <c r="AK44" s="28"/>
      <c r="AL44" s="28"/>
      <c r="AM44" s="45"/>
      <c r="AN44" s="28"/>
      <c r="AO44" s="28"/>
      <c r="AP44" s="28"/>
      <c r="AQ44" s="28"/>
      <c r="AR44" s="28"/>
      <c r="AS44" s="62"/>
      <c r="AT44" s="88"/>
      <c r="AU44" s="62"/>
    </row>
    <row r="45" spans="1:47" s="12" customFormat="1" ht="12" customHeight="1">
      <c r="A45" s="130" t="s">
        <v>52</v>
      </c>
      <c r="B45" s="163" t="str">
        <f>IF($B$4&lt;&gt;"",$B$4,"")</f>
        <v>Binder</v>
      </c>
      <c r="C45" s="164"/>
      <c r="D45" s="165" t="s">
        <v>20</v>
      </c>
      <c r="E45" s="166"/>
      <c r="F45" s="167" t="str">
        <f>IF($B$8&lt;&gt;"",$B$8,"")</f>
        <v>Heidel</v>
      </c>
      <c r="G45" s="168"/>
      <c r="H45" s="168"/>
      <c r="I45" s="168"/>
      <c r="J45" s="168"/>
      <c r="K45" s="168"/>
      <c r="L45" s="168"/>
      <c r="M45" s="168"/>
      <c r="N45" s="169"/>
      <c r="O45" s="124">
        <v>3</v>
      </c>
      <c r="P45" s="128" t="str">
        <f aca="true" t="shared" si="25" ref="P45:P50">IF(Q45&lt;&gt;"",":","")</f>
        <v>:</v>
      </c>
      <c r="Q45" s="126">
        <v>0</v>
      </c>
      <c r="R45" s="139">
        <v>1</v>
      </c>
      <c r="S45" s="132" t="s">
        <v>20</v>
      </c>
      <c r="T45" s="148">
        <v>11</v>
      </c>
      <c r="U45" s="163" t="str">
        <f>IF($B$4&lt;&gt;"",$B$4,"")</f>
        <v>Binder</v>
      </c>
      <c r="V45" s="172"/>
      <c r="W45" s="168"/>
      <c r="X45" s="168"/>
      <c r="Y45" s="168"/>
      <c r="Z45" s="168"/>
      <c r="AA45" s="168"/>
      <c r="AB45" s="168"/>
      <c r="AC45" s="168"/>
      <c r="AD45" s="168"/>
      <c r="AE45" s="173"/>
      <c r="AF45" s="172"/>
      <c r="AG45" s="168"/>
      <c r="AH45" s="165" t="s">
        <v>20</v>
      </c>
      <c r="AI45" s="168"/>
      <c r="AJ45" s="167" t="str">
        <f>IF($B$14&lt;&gt;"",$B$14,"")</f>
        <v>Schweizer</v>
      </c>
      <c r="AK45" s="173"/>
      <c r="AL45" s="172"/>
      <c r="AM45" s="172"/>
      <c r="AN45" s="168"/>
      <c r="AO45" s="168"/>
      <c r="AP45" s="168"/>
      <c r="AQ45" s="168"/>
      <c r="AR45" s="169"/>
      <c r="AS45" s="153">
        <v>3</v>
      </c>
      <c r="AT45" s="128" t="str">
        <f aca="true" t="shared" si="26" ref="AT45:AT50">IF(AU45&lt;&gt;"",":","")</f>
        <v>:</v>
      </c>
      <c r="AU45" s="155">
        <v>0</v>
      </c>
    </row>
    <row r="46" spans="1:47" s="12" customFormat="1" ht="12" customHeight="1">
      <c r="A46" s="130" t="s">
        <v>53</v>
      </c>
      <c r="B46" s="70" t="str">
        <f>IF($B$5&lt;&gt;"",$B$5,"")</f>
        <v>Jooß</v>
      </c>
      <c r="C46" s="131"/>
      <c r="D46" s="132" t="s">
        <v>20</v>
      </c>
      <c r="E46" s="133"/>
      <c r="F46" s="74" t="str">
        <f>IF($B$7&lt;&gt;"",$B$7,"")</f>
        <v>Straubmüller</v>
      </c>
      <c r="G46" s="134"/>
      <c r="H46" s="134"/>
      <c r="I46" s="134"/>
      <c r="J46" s="134"/>
      <c r="K46" s="134"/>
      <c r="L46" s="134"/>
      <c r="M46" s="134"/>
      <c r="N46" s="170"/>
      <c r="O46" s="124">
        <v>1</v>
      </c>
      <c r="P46" s="128" t="str">
        <f t="shared" si="25"/>
        <v>:</v>
      </c>
      <c r="Q46" s="126">
        <v>3</v>
      </c>
      <c r="R46" s="139">
        <v>2</v>
      </c>
      <c r="S46" s="132" t="s">
        <v>20</v>
      </c>
      <c r="T46" s="148">
        <v>10</v>
      </c>
      <c r="U46" s="70" t="str">
        <f>IF($B$5&lt;&gt;"",$B$5,"")</f>
        <v>Jooß</v>
      </c>
      <c r="V46" s="141"/>
      <c r="W46" s="134"/>
      <c r="X46" s="134"/>
      <c r="Y46" s="134"/>
      <c r="Z46" s="134"/>
      <c r="AA46" s="134"/>
      <c r="AB46" s="134"/>
      <c r="AC46" s="134"/>
      <c r="AD46" s="134"/>
      <c r="AE46" s="142"/>
      <c r="AF46" s="141"/>
      <c r="AG46" s="134"/>
      <c r="AH46" s="132" t="s">
        <v>20</v>
      </c>
      <c r="AI46" s="134"/>
      <c r="AJ46" s="74" t="str">
        <f>IF($B$13&lt;&gt;"",$B$13,"")</f>
        <v>Ostertag</v>
      </c>
      <c r="AK46" s="142"/>
      <c r="AL46" s="141"/>
      <c r="AM46" s="141"/>
      <c r="AN46" s="134"/>
      <c r="AO46" s="134"/>
      <c r="AP46" s="134"/>
      <c r="AQ46" s="134"/>
      <c r="AR46" s="170"/>
      <c r="AS46" s="153">
        <v>0</v>
      </c>
      <c r="AT46" s="128" t="str">
        <f t="shared" si="26"/>
        <v>:</v>
      </c>
      <c r="AU46" s="155">
        <v>3</v>
      </c>
    </row>
    <row r="47" spans="1:47" s="12" customFormat="1" ht="12" customHeight="1">
      <c r="A47" s="130" t="s">
        <v>54</v>
      </c>
      <c r="B47" s="70" t="str">
        <f>IF($B$6&lt;&gt;"",$B$6,"")</f>
        <v>Bulling</v>
      </c>
      <c r="C47" s="131"/>
      <c r="D47" s="132" t="s">
        <v>20</v>
      </c>
      <c r="E47" s="131"/>
      <c r="F47" s="74">
        <f>IF($B$15&lt;&gt;"",$B$15,"")</f>
      </c>
      <c r="G47" s="134"/>
      <c r="H47" s="134"/>
      <c r="I47" s="134"/>
      <c r="J47" s="134"/>
      <c r="K47" s="134"/>
      <c r="L47" s="134"/>
      <c r="M47" s="134"/>
      <c r="N47" s="170"/>
      <c r="O47" s="124"/>
      <c r="P47" s="128">
        <f t="shared" si="25"/>
      </c>
      <c r="Q47" s="126"/>
      <c r="R47" s="139">
        <v>3</v>
      </c>
      <c r="S47" s="132" t="s">
        <v>20</v>
      </c>
      <c r="T47" s="148">
        <v>9</v>
      </c>
      <c r="U47" s="70" t="str">
        <f>IF($B$6&lt;&gt;"",$B$6,"")</f>
        <v>Bulling</v>
      </c>
      <c r="V47" s="141"/>
      <c r="W47" s="134"/>
      <c r="X47" s="134"/>
      <c r="Y47" s="134"/>
      <c r="Z47" s="134"/>
      <c r="AA47" s="134"/>
      <c r="AB47" s="134"/>
      <c r="AC47" s="134"/>
      <c r="AD47" s="134"/>
      <c r="AE47" s="142"/>
      <c r="AF47" s="141"/>
      <c r="AG47" s="134"/>
      <c r="AH47" s="132" t="s">
        <v>20</v>
      </c>
      <c r="AI47" s="134"/>
      <c r="AJ47" s="74" t="str">
        <f>IF($B$12&lt;&gt;"",$B$12,"")</f>
        <v>Reuter</v>
      </c>
      <c r="AK47" s="142"/>
      <c r="AL47" s="141"/>
      <c r="AM47" s="141"/>
      <c r="AN47" s="134"/>
      <c r="AO47" s="134"/>
      <c r="AP47" s="134"/>
      <c r="AQ47" s="134"/>
      <c r="AR47" s="170"/>
      <c r="AS47" s="153">
        <v>0</v>
      </c>
      <c r="AT47" s="128" t="str">
        <f t="shared" si="26"/>
        <v>:</v>
      </c>
      <c r="AU47" s="155">
        <v>3</v>
      </c>
    </row>
    <row r="48" spans="1:47" s="12" customFormat="1" ht="12" customHeight="1">
      <c r="A48" s="130" t="s">
        <v>55</v>
      </c>
      <c r="B48" s="70" t="str">
        <f>IF($B$9&lt;&gt;"",$B$9,"")</f>
        <v>Ly</v>
      </c>
      <c r="C48" s="131"/>
      <c r="D48" s="132" t="s">
        <v>20</v>
      </c>
      <c r="E48" s="131"/>
      <c r="F48" s="74" t="str">
        <f>IF($B$14&lt;&gt;"",$B$14,"")</f>
        <v>Schweizer</v>
      </c>
      <c r="G48" s="134"/>
      <c r="H48" s="134"/>
      <c r="I48" s="134"/>
      <c r="J48" s="134"/>
      <c r="K48" s="134"/>
      <c r="L48" s="134"/>
      <c r="M48" s="134"/>
      <c r="N48" s="170"/>
      <c r="O48" s="124">
        <v>3</v>
      </c>
      <c r="P48" s="128" t="str">
        <f t="shared" si="25"/>
        <v>:</v>
      </c>
      <c r="Q48" s="126">
        <v>0</v>
      </c>
      <c r="R48" s="139">
        <v>4</v>
      </c>
      <c r="S48" s="132" t="s">
        <v>20</v>
      </c>
      <c r="T48" s="148">
        <v>8</v>
      </c>
      <c r="U48" s="70" t="str">
        <f>IF($B$7&lt;&gt;"",$B$7,"")</f>
        <v>Straubmüller</v>
      </c>
      <c r="V48" s="141"/>
      <c r="W48" s="134"/>
      <c r="X48" s="134"/>
      <c r="Y48" s="134"/>
      <c r="Z48" s="134"/>
      <c r="AA48" s="134"/>
      <c r="AB48" s="134"/>
      <c r="AC48" s="134"/>
      <c r="AD48" s="134"/>
      <c r="AE48" s="142"/>
      <c r="AF48" s="141"/>
      <c r="AG48" s="134"/>
      <c r="AH48" s="132" t="s">
        <v>20</v>
      </c>
      <c r="AI48" s="134"/>
      <c r="AJ48" s="74" t="str">
        <f>IF($B$11&lt;&gt;"",$B$11,"")</f>
        <v>Schwarz</v>
      </c>
      <c r="AK48" s="142"/>
      <c r="AL48" s="141"/>
      <c r="AM48" s="141"/>
      <c r="AN48" s="134"/>
      <c r="AO48" s="134"/>
      <c r="AP48" s="134"/>
      <c r="AQ48" s="134"/>
      <c r="AR48" s="170"/>
      <c r="AS48" s="153">
        <v>3</v>
      </c>
      <c r="AT48" s="128" t="str">
        <f t="shared" si="26"/>
        <v>:</v>
      </c>
      <c r="AU48" s="155">
        <v>1</v>
      </c>
    </row>
    <row r="49" spans="1:47" s="12" customFormat="1" ht="12" customHeight="1">
      <c r="A49" s="130" t="s">
        <v>56</v>
      </c>
      <c r="B49" s="70" t="str">
        <f>IF($B$10&lt;&gt;"",$B$10,"")</f>
        <v>Bauer</v>
      </c>
      <c r="C49" s="131"/>
      <c r="D49" s="132" t="s">
        <v>20</v>
      </c>
      <c r="E49" s="131"/>
      <c r="F49" s="74" t="str">
        <f>IF($B$13&lt;&gt;"",$B$13,"")</f>
        <v>Ostertag</v>
      </c>
      <c r="G49" s="134"/>
      <c r="H49" s="134"/>
      <c r="I49" s="134"/>
      <c r="J49" s="134"/>
      <c r="K49" s="134"/>
      <c r="L49" s="134"/>
      <c r="M49" s="134"/>
      <c r="N49" s="170"/>
      <c r="O49" s="124">
        <v>2</v>
      </c>
      <c r="P49" s="128" t="str">
        <f t="shared" si="25"/>
        <v>:</v>
      </c>
      <c r="Q49" s="126">
        <v>3</v>
      </c>
      <c r="R49" s="139">
        <v>5</v>
      </c>
      <c r="S49" s="143" t="s">
        <v>20</v>
      </c>
      <c r="T49" s="148">
        <v>7</v>
      </c>
      <c r="U49" s="70" t="str">
        <f>IF($B$8&lt;&gt;"",$B$8,"")</f>
        <v>Heidel</v>
      </c>
      <c r="V49" s="141"/>
      <c r="W49" s="134"/>
      <c r="X49" s="134"/>
      <c r="Y49" s="134"/>
      <c r="Z49" s="134"/>
      <c r="AA49" s="134"/>
      <c r="AB49" s="134"/>
      <c r="AC49" s="134"/>
      <c r="AD49" s="134"/>
      <c r="AE49" s="142"/>
      <c r="AF49" s="141"/>
      <c r="AG49" s="134"/>
      <c r="AH49" s="132" t="s">
        <v>20</v>
      </c>
      <c r="AI49" s="134"/>
      <c r="AJ49" s="74" t="str">
        <f>IF($B$10&lt;&gt;"",$B$10,"")</f>
        <v>Bauer</v>
      </c>
      <c r="AK49" s="142"/>
      <c r="AL49" s="141"/>
      <c r="AM49" s="141"/>
      <c r="AN49" s="134"/>
      <c r="AO49" s="134"/>
      <c r="AP49" s="134"/>
      <c r="AQ49" s="134"/>
      <c r="AR49" s="170"/>
      <c r="AS49" s="153">
        <v>0</v>
      </c>
      <c r="AT49" s="128" t="str">
        <f t="shared" si="26"/>
        <v>:</v>
      </c>
      <c r="AU49" s="155">
        <v>3</v>
      </c>
    </row>
    <row r="50" spans="1:47" s="12" customFormat="1" ht="12" customHeight="1" thickBot="1">
      <c r="A50" s="135" t="s">
        <v>57</v>
      </c>
      <c r="B50" s="76" t="str">
        <f>IF($B$11&lt;&gt;"",$B$11,"")</f>
        <v>Schwarz</v>
      </c>
      <c r="C50" s="136"/>
      <c r="D50" s="137" t="s">
        <v>20</v>
      </c>
      <c r="E50" s="136"/>
      <c r="F50" s="79" t="str">
        <f>IF($B$12&lt;&gt;"",$B$12,"")</f>
        <v>Reuter</v>
      </c>
      <c r="G50" s="138"/>
      <c r="H50" s="138"/>
      <c r="I50" s="138"/>
      <c r="J50" s="138"/>
      <c r="K50" s="138"/>
      <c r="L50" s="138"/>
      <c r="M50" s="138"/>
      <c r="N50" s="171"/>
      <c r="O50" s="125">
        <v>0</v>
      </c>
      <c r="P50" s="129" t="str">
        <f t="shared" si="25"/>
        <v>:</v>
      </c>
      <c r="Q50" s="127">
        <v>3</v>
      </c>
      <c r="R50" s="144">
        <v>6</v>
      </c>
      <c r="S50" s="137" t="s">
        <v>20</v>
      </c>
      <c r="T50" s="149">
        <v>12</v>
      </c>
      <c r="U50" s="76" t="str">
        <f>IF($B$9&lt;&gt;"",$B$9,"")</f>
        <v>Ly</v>
      </c>
      <c r="V50" s="146"/>
      <c r="W50" s="138"/>
      <c r="X50" s="138"/>
      <c r="Y50" s="138"/>
      <c r="Z50" s="138"/>
      <c r="AA50" s="138"/>
      <c r="AB50" s="138"/>
      <c r="AC50" s="138"/>
      <c r="AD50" s="138"/>
      <c r="AE50" s="147"/>
      <c r="AF50" s="146"/>
      <c r="AG50" s="138"/>
      <c r="AH50" s="137" t="s">
        <v>20</v>
      </c>
      <c r="AI50" s="138"/>
      <c r="AJ50" s="79">
        <f>IF($B$15&lt;&gt;"",$B$15,"")</f>
      </c>
      <c r="AK50" s="147"/>
      <c r="AL50" s="146"/>
      <c r="AM50" s="146"/>
      <c r="AN50" s="138"/>
      <c r="AO50" s="138"/>
      <c r="AP50" s="138"/>
      <c r="AQ50" s="138"/>
      <c r="AR50" s="171"/>
      <c r="AS50" s="154"/>
      <c r="AT50" s="129">
        <f t="shared" si="26"/>
      </c>
      <c r="AU50" s="156"/>
    </row>
    <row r="51" spans="1:47" s="12" customFormat="1" ht="16.5" thickBot="1">
      <c r="A51" s="39" t="s">
        <v>58</v>
      </c>
      <c r="B51" s="61"/>
      <c r="C51" s="28"/>
      <c r="D51" s="28"/>
      <c r="E51" s="28"/>
      <c r="F51" s="61"/>
      <c r="G51" s="28"/>
      <c r="H51" s="28"/>
      <c r="I51" s="28"/>
      <c r="J51" s="28"/>
      <c r="K51" s="28"/>
      <c r="L51" s="28"/>
      <c r="M51" s="28"/>
      <c r="N51" s="28"/>
      <c r="O51" s="62"/>
      <c r="P51" s="62"/>
      <c r="Q51" s="62"/>
      <c r="R51" s="39"/>
      <c r="S51" s="28"/>
      <c r="T51" s="28"/>
      <c r="U51" s="59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5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</row>
    <row r="52" spans="1:47" s="12" customFormat="1" ht="12" customHeight="1">
      <c r="A52" s="130" t="s">
        <v>59</v>
      </c>
      <c r="B52" s="163" t="str">
        <f>IF($B$4&lt;&gt;"",$B$4,"")</f>
        <v>Binder</v>
      </c>
      <c r="C52" s="164"/>
      <c r="D52" s="165" t="s">
        <v>20</v>
      </c>
      <c r="E52" s="166"/>
      <c r="F52" s="167" t="str">
        <f>IF($B$9&lt;&gt;"",$B$9,"")</f>
        <v>Ly</v>
      </c>
      <c r="G52" s="168"/>
      <c r="H52" s="168"/>
      <c r="I52" s="168"/>
      <c r="J52" s="168"/>
      <c r="K52" s="168"/>
      <c r="L52" s="168"/>
      <c r="M52" s="168"/>
      <c r="N52" s="169"/>
      <c r="O52" s="124">
        <v>3</v>
      </c>
      <c r="P52" s="128" t="str">
        <f aca="true" t="shared" si="27" ref="P52:P57">IF(Q52&lt;&gt;"",":","")</f>
        <v>:</v>
      </c>
      <c r="Q52" s="126">
        <v>1</v>
      </c>
      <c r="R52" s="46"/>
      <c r="S52" s="47"/>
      <c r="T52" s="48"/>
      <c r="U52" s="60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8"/>
      <c r="AG52" s="48"/>
      <c r="AH52" s="48"/>
      <c r="AI52" s="48"/>
      <c r="AJ52" s="60"/>
      <c r="AK52" s="49"/>
      <c r="AL52" s="48"/>
      <c r="AM52" s="48"/>
      <c r="AN52" s="48"/>
      <c r="AO52" s="48"/>
      <c r="AP52" s="48"/>
      <c r="AQ52" s="48"/>
      <c r="AR52" s="48"/>
      <c r="AS52" s="48"/>
      <c r="AT52" s="49"/>
      <c r="AU52" s="50"/>
    </row>
    <row r="53" spans="1:47" s="12" customFormat="1" ht="12" customHeight="1">
      <c r="A53" s="130" t="s">
        <v>60</v>
      </c>
      <c r="B53" s="70" t="str">
        <f>IF($B$5&lt;&gt;"",$B$5,"")</f>
        <v>Jooß</v>
      </c>
      <c r="C53" s="131"/>
      <c r="D53" s="132" t="s">
        <v>20</v>
      </c>
      <c r="E53" s="133"/>
      <c r="F53" s="74" t="str">
        <f>IF($B$8&lt;&gt;"",$B$8,"")</f>
        <v>Heidel</v>
      </c>
      <c r="G53" s="134"/>
      <c r="H53" s="134"/>
      <c r="I53" s="134"/>
      <c r="J53" s="134"/>
      <c r="K53" s="134"/>
      <c r="L53" s="134"/>
      <c r="M53" s="134"/>
      <c r="N53" s="170"/>
      <c r="O53" s="124">
        <v>3</v>
      </c>
      <c r="P53" s="128" t="str">
        <f t="shared" si="27"/>
        <v>:</v>
      </c>
      <c r="Q53" s="126">
        <v>1</v>
      </c>
      <c r="R53" s="46"/>
      <c r="S53" s="47"/>
      <c r="T53" s="60" t="s">
        <v>61</v>
      </c>
      <c r="U53" s="60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48"/>
      <c r="AG53" s="48"/>
      <c r="AH53" s="48"/>
      <c r="AI53" s="48"/>
      <c r="AJ53" s="60"/>
      <c r="AK53" s="49"/>
      <c r="AL53" s="48"/>
      <c r="AM53" s="48"/>
      <c r="AN53" s="48"/>
      <c r="AO53" s="48"/>
      <c r="AP53" s="48"/>
      <c r="AQ53" s="48"/>
      <c r="AR53" s="48"/>
      <c r="AS53" s="48"/>
      <c r="AT53" s="49"/>
      <c r="AU53" s="50"/>
    </row>
    <row r="54" spans="1:47" s="12" customFormat="1" ht="12" customHeight="1">
      <c r="A54" s="130" t="s">
        <v>62</v>
      </c>
      <c r="B54" s="70" t="str">
        <f>IF($B$6&lt;&gt;"",$B$6,"")</f>
        <v>Bulling</v>
      </c>
      <c r="C54" s="131"/>
      <c r="D54" s="132" t="s">
        <v>20</v>
      </c>
      <c r="E54" s="131"/>
      <c r="F54" s="74" t="str">
        <f>IF($B$7&lt;&gt;"",$B$7,"")</f>
        <v>Straubmüller</v>
      </c>
      <c r="G54" s="134"/>
      <c r="H54" s="134"/>
      <c r="I54" s="134"/>
      <c r="J54" s="134"/>
      <c r="K54" s="134"/>
      <c r="L54" s="134"/>
      <c r="M54" s="134"/>
      <c r="N54" s="170"/>
      <c r="O54" s="124">
        <v>0</v>
      </c>
      <c r="P54" s="128" t="str">
        <f t="shared" si="27"/>
        <v>:</v>
      </c>
      <c r="Q54" s="126">
        <v>3</v>
      </c>
      <c r="R54" s="46"/>
      <c r="S54" s="47"/>
      <c r="T54" s="60" t="s">
        <v>63</v>
      </c>
      <c r="U54" s="60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8"/>
      <c r="AG54" s="48"/>
      <c r="AH54" s="48"/>
      <c r="AI54" s="48"/>
      <c r="AJ54" s="60"/>
      <c r="AK54" s="49"/>
      <c r="AL54" s="48"/>
      <c r="AM54" s="48"/>
      <c r="AN54" s="48"/>
      <c r="AO54" s="48"/>
      <c r="AP54" s="48"/>
      <c r="AQ54" s="48"/>
      <c r="AR54" s="48"/>
      <c r="AS54" s="48"/>
      <c r="AT54" s="49"/>
      <c r="AU54" s="50"/>
    </row>
    <row r="55" spans="1:47" s="12" customFormat="1" ht="12" customHeight="1">
      <c r="A55" s="130" t="s">
        <v>64</v>
      </c>
      <c r="B55" s="70" t="str">
        <f>IF($B$10&lt;&gt;"",$B$10,"")</f>
        <v>Bauer</v>
      </c>
      <c r="C55" s="131"/>
      <c r="D55" s="132" t="s">
        <v>20</v>
      </c>
      <c r="E55" s="131"/>
      <c r="F55" s="74" t="str">
        <f>IF($B$14&lt;&gt;"",$B$14,"")</f>
        <v>Schweizer</v>
      </c>
      <c r="G55" s="134"/>
      <c r="H55" s="134"/>
      <c r="I55" s="134"/>
      <c r="J55" s="134"/>
      <c r="K55" s="134"/>
      <c r="L55" s="134"/>
      <c r="M55" s="134"/>
      <c r="N55" s="170"/>
      <c r="O55" s="124">
        <v>3</v>
      </c>
      <c r="P55" s="128" t="str">
        <f t="shared" si="27"/>
        <v>:</v>
      </c>
      <c r="Q55" s="126">
        <v>2</v>
      </c>
      <c r="R55" s="46"/>
      <c r="S55" s="47"/>
      <c r="T55" s="60" t="s">
        <v>65</v>
      </c>
      <c r="U55" s="60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8"/>
      <c r="AG55" s="48"/>
      <c r="AH55" s="48"/>
      <c r="AI55" s="48"/>
      <c r="AJ55" s="60"/>
      <c r="AK55" s="49"/>
      <c r="AL55" s="48"/>
      <c r="AM55" s="48"/>
      <c r="AN55" s="48"/>
      <c r="AO55" s="48"/>
      <c r="AP55" s="48"/>
      <c r="AQ55" s="48"/>
      <c r="AR55" s="48"/>
      <c r="AS55" s="48"/>
      <c r="AT55" s="49"/>
      <c r="AU55" s="50"/>
    </row>
    <row r="56" spans="1:47" s="12" customFormat="1" ht="12" customHeight="1">
      <c r="A56" s="130" t="s">
        <v>66</v>
      </c>
      <c r="B56" s="70" t="str">
        <f>IF($B$11&lt;&gt;"",$B$11,"")</f>
        <v>Schwarz</v>
      </c>
      <c r="C56" s="131"/>
      <c r="D56" s="132" t="s">
        <v>20</v>
      </c>
      <c r="E56" s="131"/>
      <c r="F56" s="74" t="str">
        <f>IF($B$13&lt;&gt;"",$B$13,"")</f>
        <v>Ostertag</v>
      </c>
      <c r="G56" s="134"/>
      <c r="H56" s="134"/>
      <c r="I56" s="134"/>
      <c r="J56" s="134"/>
      <c r="K56" s="134"/>
      <c r="L56" s="134"/>
      <c r="M56" s="134"/>
      <c r="N56" s="170"/>
      <c r="O56" s="124">
        <v>0</v>
      </c>
      <c r="P56" s="128" t="str">
        <f t="shared" si="27"/>
        <v>:</v>
      </c>
      <c r="Q56" s="126">
        <v>3</v>
      </c>
      <c r="R56" s="46"/>
      <c r="S56" s="47"/>
      <c r="T56" s="60" t="s">
        <v>67</v>
      </c>
      <c r="U56" s="60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48"/>
      <c r="AG56" s="48"/>
      <c r="AH56" s="48"/>
      <c r="AI56" s="48"/>
      <c r="AJ56" s="60"/>
      <c r="AK56" s="49"/>
      <c r="AL56" s="48"/>
      <c r="AM56" s="48"/>
      <c r="AN56" s="48"/>
      <c r="AO56" s="48"/>
      <c r="AP56" s="48"/>
      <c r="AQ56" s="48"/>
      <c r="AR56" s="48"/>
      <c r="AS56" s="48"/>
      <c r="AT56" s="49"/>
      <c r="AU56" s="50"/>
    </row>
    <row r="57" spans="1:47" s="12" customFormat="1" ht="12" customHeight="1" thickBot="1">
      <c r="A57" s="135" t="s">
        <v>68</v>
      </c>
      <c r="B57" s="76" t="str">
        <f>IF($B$12&lt;&gt;"",$B$12,"")</f>
        <v>Reuter</v>
      </c>
      <c r="C57" s="136"/>
      <c r="D57" s="137" t="s">
        <v>20</v>
      </c>
      <c r="E57" s="136"/>
      <c r="F57" s="79">
        <f>IF($B$15&lt;&gt;"",$B$15,"")</f>
      </c>
      <c r="G57" s="138"/>
      <c r="H57" s="138"/>
      <c r="I57" s="138"/>
      <c r="J57" s="138"/>
      <c r="K57" s="138"/>
      <c r="L57" s="138"/>
      <c r="M57" s="138"/>
      <c r="N57" s="171"/>
      <c r="O57" s="125"/>
      <c r="P57" s="129">
        <f t="shared" si="27"/>
      </c>
      <c r="Q57" s="127"/>
      <c r="R57" s="51"/>
      <c r="S57" s="52"/>
      <c r="T57" s="45"/>
      <c r="U57" s="58"/>
      <c r="V57" s="45"/>
      <c r="W57" s="45"/>
      <c r="X57" s="45"/>
      <c r="Y57" s="45"/>
      <c r="Z57" s="45"/>
      <c r="AA57" s="45"/>
      <c r="AB57" s="45"/>
      <c r="AC57" s="45"/>
      <c r="AD57" s="45"/>
      <c r="AE57" s="53"/>
      <c r="AF57" s="45"/>
      <c r="AG57" s="45"/>
      <c r="AH57" s="45"/>
      <c r="AI57" s="45"/>
      <c r="AJ57" s="58"/>
      <c r="AK57" s="53"/>
      <c r="AL57" s="45"/>
      <c r="AM57" s="45"/>
      <c r="AN57" s="45"/>
      <c r="AO57" s="45"/>
      <c r="AP57" s="45"/>
      <c r="AQ57" s="45"/>
      <c r="AR57" s="45"/>
      <c r="AS57" s="45"/>
      <c r="AT57" s="53"/>
      <c r="AU57" s="54"/>
    </row>
    <row r="58" ht="12.75">
      <c r="A58" s="55"/>
    </row>
  </sheetData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7109375" style="12" customWidth="1"/>
    <col min="2" max="2" width="6.421875" style="12" customWidth="1"/>
    <col min="3" max="3" width="14.7109375" style="12" customWidth="1"/>
    <col min="4" max="4" width="6.8515625" style="12" customWidth="1"/>
    <col min="5" max="5" width="5.140625" style="12" customWidth="1"/>
    <col min="6" max="6" width="14.7109375" style="12" customWidth="1"/>
    <col min="7" max="7" width="6.421875" style="12" customWidth="1"/>
    <col min="8" max="8" width="14.7109375" style="12" customWidth="1"/>
    <col min="9" max="9" width="6.8515625" style="12" customWidth="1"/>
    <col min="10" max="10" width="14.7109375" style="12" customWidth="1"/>
    <col min="11" max="11" width="6.421875" style="12" customWidth="1"/>
    <col min="12" max="12" width="14.7109375" style="12" customWidth="1"/>
    <col min="13" max="13" width="6.8515625" style="12" customWidth="1"/>
    <col min="14" max="14" width="5.140625" style="12" customWidth="1"/>
    <col min="15" max="15" width="14.7109375" style="12" customWidth="1"/>
    <col min="16" max="16" width="6.421875" style="12" customWidth="1"/>
    <col min="17" max="17" width="14.7109375" style="12" customWidth="1"/>
    <col min="18" max="18" width="6.8515625" style="12" customWidth="1"/>
    <col min="19" max="16384" width="11.421875" style="12" customWidth="1"/>
  </cols>
  <sheetData>
    <row r="1" spans="1:18" ht="15.75">
      <c r="A1" s="18"/>
      <c r="B1" s="19" t="s">
        <v>69</v>
      </c>
      <c r="C1" s="20"/>
      <c r="D1" s="21"/>
      <c r="F1" s="18"/>
      <c r="G1" s="19" t="s">
        <v>69</v>
      </c>
      <c r="H1" s="20"/>
      <c r="I1" s="21" t="s">
        <v>70</v>
      </c>
      <c r="J1" s="18"/>
      <c r="K1" s="19" t="s">
        <v>69</v>
      </c>
      <c r="L1" s="20"/>
      <c r="M1" s="22"/>
      <c r="O1" s="18"/>
      <c r="P1" s="19" t="s">
        <v>69</v>
      </c>
      <c r="Q1" s="20"/>
      <c r="R1" s="21" t="s">
        <v>71</v>
      </c>
    </row>
    <row r="2" spans="1:18" ht="16.5" thickBot="1">
      <c r="A2" s="23"/>
      <c r="B2" s="24" t="s">
        <v>72</v>
      </c>
      <c r="C2" s="25"/>
      <c r="D2" s="26"/>
      <c r="F2" s="23"/>
      <c r="G2" s="24" t="s">
        <v>72</v>
      </c>
      <c r="H2" s="25"/>
      <c r="I2" s="26"/>
      <c r="J2" s="23"/>
      <c r="K2" s="24" t="s">
        <v>72</v>
      </c>
      <c r="L2" s="25"/>
      <c r="M2" s="26"/>
      <c r="O2" s="23"/>
      <c r="P2" s="24" t="s">
        <v>72</v>
      </c>
      <c r="Q2" s="25"/>
      <c r="R2" s="26"/>
    </row>
    <row r="4" spans="1:17" ht="18.75">
      <c r="A4" s="12" t="s">
        <v>73</v>
      </c>
      <c r="B4" s="68" t="str">
        <f>'12er-System'!$A$2</f>
        <v>Zell</v>
      </c>
      <c r="C4" s="56"/>
      <c r="F4" s="12" t="s">
        <v>73</v>
      </c>
      <c r="G4" s="14" t="str">
        <f>+B4</f>
        <v>Zell</v>
      </c>
      <c r="H4" s="27"/>
      <c r="J4" s="12" t="s">
        <v>73</v>
      </c>
      <c r="K4" s="14" t="str">
        <f>+B4</f>
        <v>Zell</v>
      </c>
      <c r="L4" s="27"/>
      <c r="O4" s="12" t="s">
        <v>73</v>
      </c>
      <c r="P4" s="14" t="str">
        <f>+B4</f>
        <v>Zell</v>
      </c>
      <c r="Q4" s="27"/>
    </row>
    <row r="6" spans="1:18" ht="15.75">
      <c r="A6" s="57" t="s">
        <v>74</v>
      </c>
      <c r="B6" s="7" t="s">
        <v>75</v>
      </c>
      <c r="C6" s="7" t="s">
        <v>76</v>
      </c>
      <c r="D6" s="7"/>
      <c r="F6" s="7" t="str">
        <f>+A6</f>
        <v>Gruppe:</v>
      </c>
      <c r="G6" s="7" t="s">
        <v>77</v>
      </c>
      <c r="H6" s="7" t="s">
        <v>76</v>
      </c>
      <c r="I6" s="7"/>
      <c r="J6" s="7" t="str">
        <f>+A6</f>
        <v>Gruppe:</v>
      </c>
      <c r="K6" s="7" t="s">
        <v>78</v>
      </c>
      <c r="L6" s="7" t="s">
        <v>76</v>
      </c>
      <c r="M6" s="7"/>
      <c r="O6" s="7" t="str">
        <f>+A6</f>
        <v>Gruppe:</v>
      </c>
      <c r="P6" s="7" t="s">
        <v>79</v>
      </c>
      <c r="Q6" s="7" t="s">
        <v>76</v>
      </c>
      <c r="R6" s="7"/>
    </row>
    <row r="8" spans="1:18" ht="16.5" thickBot="1">
      <c r="A8" s="28" t="str">
        <f>'12er-System'!$B$4</f>
        <v>Binder</v>
      </c>
      <c r="B8" s="29" t="s">
        <v>20</v>
      </c>
      <c r="C8" s="28">
        <f>'12er-System'!$B$15</f>
        <v>0</v>
      </c>
      <c r="D8" s="28"/>
      <c r="F8" s="28" t="str">
        <f>'12er-System'!$B$5</f>
        <v>Jooß</v>
      </c>
      <c r="G8" s="29" t="s">
        <v>20</v>
      </c>
      <c r="H8" s="28" t="str">
        <f>'12er-System'!$B$14</f>
        <v>Schweizer</v>
      </c>
      <c r="I8" s="28"/>
      <c r="J8" s="28" t="str">
        <f>'12er-System'!$B$4</f>
        <v>Binder</v>
      </c>
      <c r="K8" s="29" t="s">
        <v>20</v>
      </c>
      <c r="L8" s="28" t="str">
        <f>'12er-System'!$B$10</f>
        <v>Bauer</v>
      </c>
      <c r="M8" s="28"/>
      <c r="O8" s="28" t="str">
        <f>'12er-System'!$B$5</f>
        <v>Jooß</v>
      </c>
      <c r="P8" s="29" t="s">
        <v>20</v>
      </c>
      <c r="Q8" s="28" t="str">
        <f>'12er-System'!$B$9</f>
        <v>Ly</v>
      </c>
      <c r="R8" s="28"/>
    </row>
    <row r="9" spans="2:16" ht="15.75">
      <c r="B9" s="30"/>
      <c r="G9" s="30"/>
      <c r="K9" s="30"/>
      <c r="P9" s="30"/>
    </row>
    <row r="10" spans="1:15" ht="16.5" thickBot="1">
      <c r="A10" s="12" t="s">
        <v>80</v>
      </c>
      <c r="F10" s="12" t="s">
        <v>80</v>
      </c>
      <c r="J10" s="12" t="s">
        <v>80</v>
      </c>
      <c r="O10" s="12" t="s">
        <v>80</v>
      </c>
    </row>
    <row r="11" spans="1:18" ht="15.75">
      <c r="A11" s="2"/>
      <c r="B11" s="3" t="s">
        <v>81</v>
      </c>
      <c r="C11" s="4"/>
      <c r="D11" s="5" t="s">
        <v>81</v>
      </c>
      <c r="F11" s="2"/>
      <c r="G11" s="3" t="s">
        <v>81</v>
      </c>
      <c r="H11" s="4"/>
      <c r="I11" s="5" t="s">
        <v>81</v>
      </c>
      <c r="J11" s="2"/>
      <c r="K11" s="3" t="s">
        <v>81</v>
      </c>
      <c r="L11" s="4"/>
      <c r="M11" s="5" t="s">
        <v>81</v>
      </c>
      <c r="O11" s="2"/>
      <c r="P11" s="3" t="s">
        <v>81</v>
      </c>
      <c r="Q11" s="4"/>
      <c r="R11" s="5" t="s">
        <v>81</v>
      </c>
    </row>
    <row r="12" spans="1:18" ht="15.75">
      <c r="A12" s="6" t="s">
        <v>82</v>
      </c>
      <c r="B12" s="7"/>
      <c r="C12" s="7" t="s">
        <v>161</v>
      </c>
      <c r="D12" s="8"/>
      <c r="F12" s="6" t="s">
        <v>82</v>
      </c>
      <c r="G12" s="7"/>
      <c r="H12" s="7" t="s">
        <v>161</v>
      </c>
      <c r="I12" s="8"/>
      <c r="J12" s="6" t="s">
        <v>82</v>
      </c>
      <c r="K12" s="7"/>
      <c r="L12" s="7" t="s">
        <v>161</v>
      </c>
      <c r="M12" s="8"/>
      <c r="O12" s="6" t="s">
        <v>82</v>
      </c>
      <c r="P12" s="7"/>
      <c r="Q12" s="7" t="s">
        <v>161</v>
      </c>
      <c r="R12" s="8"/>
    </row>
    <row r="13" spans="1:18" ht="15.75">
      <c r="A13" s="6" t="s">
        <v>83</v>
      </c>
      <c r="B13" s="7"/>
      <c r="C13" s="7" t="s">
        <v>162</v>
      </c>
      <c r="D13" s="8"/>
      <c r="F13" s="6" t="s">
        <v>83</v>
      </c>
      <c r="G13" s="7"/>
      <c r="H13" s="7" t="s">
        <v>162</v>
      </c>
      <c r="I13" s="8"/>
      <c r="J13" s="6" t="s">
        <v>83</v>
      </c>
      <c r="K13" s="7"/>
      <c r="L13" s="7" t="s">
        <v>162</v>
      </c>
      <c r="M13" s="8"/>
      <c r="O13" s="6" t="s">
        <v>83</v>
      </c>
      <c r="P13" s="7"/>
      <c r="Q13" s="7" t="s">
        <v>162</v>
      </c>
      <c r="R13" s="8"/>
    </row>
    <row r="14" spans="1:18" ht="16.5" thickBot="1">
      <c r="A14" s="9" t="s">
        <v>84</v>
      </c>
      <c r="B14" s="10"/>
      <c r="C14" s="10"/>
      <c r="D14" s="11"/>
      <c r="F14" s="9" t="s">
        <v>84</v>
      </c>
      <c r="G14" s="10"/>
      <c r="H14" s="10"/>
      <c r="I14" s="11"/>
      <c r="J14" s="9" t="s">
        <v>84</v>
      </c>
      <c r="K14" s="10"/>
      <c r="L14" s="10"/>
      <c r="M14" s="11"/>
      <c r="O14" s="9" t="s">
        <v>84</v>
      </c>
      <c r="P14" s="10"/>
      <c r="Q14" s="10"/>
      <c r="R14" s="11"/>
    </row>
    <row r="15" spans="1:18" ht="15.75">
      <c r="A15" s="13" t="s">
        <v>85</v>
      </c>
      <c r="B15" s="157"/>
      <c r="C15" s="158"/>
      <c r="D15" s="159" t="s">
        <v>15</v>
      </c>
      <c r="F15" s="13" t="s">
        <v>85</v>
      </c>
      <c r="G15" s="157"/>
      <c r="H15" s="158"/>
      <c r="I15" s="159" t="s">
        <v>15</v>
      </c>
      <c r="J15" s="13" t="s">
        <v>85</v>
      </c>
      <c r="K15" s="157"/>
      <c r="L15" s="158"/>
      <c r="M15" s="159" t="s">
        <v>15</v>
      </c>
      <c r="O15" s="13" t="s">
        <v>85</v>
      </c>
      <c r="P15" s="157"/>
      <c r="Q15" s="158"/>
      <c r="R15" s="159" t="s">
        <v>15</v>
      </c>
    </row>
    <row r="16" spans="1:18" ht="16.5" thickBot="1">
      <c r="A16" s="160" t="s">
        <v>163</v>
      </c>
      <c r="B16" s="15"/>
      <c r="C16" s="161"/>
      <c r="D16" s="162"/>
      <c r="F16" s="160" t="s">
        <v>163</v>
      </c>
      <c r="G16" s="15"/>
      <c r="H16" s="161"/>
      <c r="I16" s="162"/>
      <c r="J16" s="160" t="s">
        <v>163</v>
      </c>
      <c r="K16" s="15"/>
      <c r="L16" s="161"/>
      <c r="M16" s="162"/>
      <c r="O16" s="160" t="s">
        <v>163</v>
      </c>
      <c r="P16" s="15"/>
      <c r="Q16" s="161"/>
      <c r="R16" s="162"/>
    </row>
    <row r="18" ht="16.5" thickBot="1"/>
    <row r="19" spans="1:18" ht="15.75">
      <c r="A19" s="18"/>
      <c r="B19" s="19" t="s">
        <v>69</v>
      </c>
      <c r="C19" s="20"/>
      <c r="D19" s="22"/>
      <c r="F19" s="18"/>
      <c r="G19" s="19" t="s">
        <v>69</v>
      </c>
      <c r="H19" s="20"/>
      <c r="I19" s="22"/>
      <c r="J19" s="18"/>
      <c r="K19" s="19" t="s">
        <v>69</v>
      </c>
      <c r="L19" s="20"/>
      <c r="M19" s="22"/>
      <c r="O19" s="18"/>
      <c r="P19" s="19" t="s">
        <v>69</v>
      </c>
      <c r="Q19" s="20"/>
      <c r="R19" s="22"/>
    </row>
    <row r="20" spans="1:18" ht="16.5" thickBot="1">
      <c r="A20" s="23"/>
      <c r="B20" s="24" t="s">
        <v>72</v>
      </c>
      <c r="C20" s="25"/>
      <c r="D20" s="26"/>
      <c r="F20" s="23"/>
      <c r="G20" s="24" t="s">
        <v>72</v>
      </c>
      <c r="H20" s="25"/>
      <c r="I20" s="26"/>
      <c r="J20" s="23"/>
      <c r="K20" s="24" t="s">
        <v>72</v>
      </c>
      <c r="L20" s="25"/>
      <c r="M20" s="26"/>
      <c r="O20" s="23"/>
      <c r="P20" s="24" t="s">
        <v>72</v>
      </c>
      <c r="Q20" s="25"/>
      <c r="R20" s="26"/>
    </row>
    <row r="22" spans="1:17" ht="15.75">
      <c r="A22" s="12" t="s">
        <v>73</v>
      </c>
      <c r="B22" s="14" t="str">
        <f>+B4</f>
        <v>Zell</v>
      </c>
      <c r="C22" s="27"/>
      <c r="F22" s="12" t="s">
        <v>73</v>
      </c>
      <c r="G22" s="14" t="str">
        <f>+B4</f>
        <v>Zell</v>
      </c>
      <c r="H22" s="27"/>
      <c r="J22" s="12" t="s">
        <v>73</v>
      </c>
      <c r="K22" s="14" t="str">
        <f>+B4</f>
        <v>Zell</v>
      </c>
      <c r="L22" s="27"/>
      <c r="O22" s="12" t="s">
        <v>73</v>
      </c>
      <c r="P22" s="14" t="str">
        <f>+B4</f>
        <v>Zell</v>
      </c>
      <c r="Q22" s="27"/>
    </row>
    <row r="24" spans="1:18" ht="15.75">
      <c r="A24" s="7" t="str">
        <f>+A6</f>
        <v>Gruppe:</v>
      </c>
      <c r="B24" s="7" t="s">
        <v>86</v>
      </c>
      <c r="C24" s="7" t="s">
        <v>76</v>
      </c>
      <c r="D24" s="7"/>
      <c r="F24" s="7" t="str">
        <f>+A6</f>
        <v>Gruppe:</v>
      </c>
      <c r="G24" s="7" t="s">
        <v>87</v>
      </c>
      <c r="H24" s="7" t="s">
        <v>76</v>
      </c>
      <c r="I24" s="7"/>
      <c r="J24" s="7" t="str">
        <f>+A6</f>
        <v>Gruppe:</v>
      </c>
      <c r="K24" s="7" t="s">
        <v>88</v>
      </c>
      <c r="L24" s="7" t="s">
        <v>76</v>
      </c>
      <c r="M24" s="7"/>
      <c r="O24" s="7" t="str">
        <f>+A6</f>
        <v>Gruppe:</v>
      </c>
      <c r="P24" s="7" t="s">
        <v>89</v>
      </c>
      <c r="Q24" s="7" t="s">
        <v>76</v>
      </c>
      <c r="R24" s="7"/>
    </row>
    <row r="26" spans="1:18" ht="16.5" thickBot="1">
      <c r="A26" s="28" t="str">
        <f>'12er-System'!$B$6</f>
        <v>Bulling</v>
      </c>
      <c r="B26" s="29" t="s">
        <v>20</v>
      </c>
      <c r="C26" s="28" t="str">
        <f>'12er-System'!$B$13</f>
        <v>Ostertag</v>
      </c>
      <c r="D26" s="28"/>
      <c r="F26" s="28" t="str">
        <f>'12er-System'!$B$7</f>
        <v>Straubmüller</v>
      </c>
      <c r="G26" s="29" t="s">
        <v>20</v>
      </c>
      <c r="H26" s="28" t="str">
        <f>'12er-System'!$B$12</f>
        <v>Reuter</v>
      </c>
      <c r="I26" s="28"/>
      <c r="J26" s="28" t="str">
        <f>'12er-System'!$B$6</f>
        <v>Bulling</v>
      </c>
      <c r="K26" s="29" t="s">
        <v>20</v>
      </c>
      <c r="L26" s="28" t="str">
        <f>'12er-System'!$B$8</f>
        <v>Heidel</v>
      </c>
      <c r="M26" s="28"/>
      <c r="O26" s="28" t="str">
        <f>'12er-System'!$B$7</f>
        <v>Straubmüller</v>
      </c>
      <c r="P26" s="29" t="s">
        <v>20</v>
      </c>
      <c r="Q26" s="28">
        <f>'12er-System'!$B$15</f>
        <v>0</v>
      </c>
      <c r="R26" s="28"/>
    </row>
    <row r="27" spans="2:16" ht="15.75">
      <c r="B27" s="30"/>
      <c r="G27" s="30"/>
      <c r="K27" s="30"/>
      <c r="P27" s="30"/>
    </row>
    <row r="28" spans="1:15" ht="16.5" thickBot="1">
      <c r="A28" s="12" t="s">
        <v>80</v>
      </c>
      <c r="F28" s="12" t="s">
        <v>80</v>
      </c>
      <c r="J28" s="12" t="s">
        <v>80</v>
      </c>
      <c r="O28" s="12" t="s">
        <v>80</v>
      </c>
    </row>
    <row r="29" spans="1:18" ht="15.75">
      <c r="A29" s="2"/>
      <c r="B29" s="3" t="s">
        <v>81</v>
      </c>
      <c r="C29" s="4"/>
      <c r="D29" s="5" t="s">
        <v>81</v>
      </c>
      <c r="F29" s="2"/>
      <c r="G29" s="3" t="s">
        <v>81</v>
      </c>
      <c r="H29" s="4"/>
      <c r="I29" s="5" t="s">
        <v>81</v>
      </c>
      <c r="J29" s="2"/>
      <c r="K29" s="3" t="s">
        <v>81</v>
      </c>
      <c r="L29" s="4"/>
      <c r="M29" s="5" t="s">
        <v>81</v>
      </c>
      <c r="O29" s="2"/>
      <c r="P29" s="3" t="s">
        <v>81</v>
      </c>
      <c r="Q29" s="4"/>
      <c r="R29" s="5" t="s">
        <v>81</v>
      </c>
    </row>
    <row r="30" spans="1:18" ht="15.75">
      <c r="A30" s="6" t="s">
        <v>82</v>
      </c>
      <c r="B30" s="7"/>
      <c r="C30" s="7" t="s">
        <v>161</v>
      </c>
      <c r="D30" s="8"/>
      <c r="F30" s="6" t="s">
        <v>82</v>
      </c>
      <c r="G30" s="7"/>
      <c r="H30" s="7" t="s">
        <v>161</v>
      </c>
      <c r="I30" s="8"/>
      <c r="J30" s="6" t="s">
        <v>82</v>
      </c>
      <c r="K30" s="7"/>
      <c r="L30" s="7" t="s">
        <v>161</v>
      </c>
      <c r="M30" s="8"/>
      <c r="O30" s="6" t="s">
        <v>82</v>
      </c>
      <c r="P30" s="7"/>
      <c r="Q30" s="7" t="s">
        <v>161</v>
      </c>
      <c r="R30" s="8"/>
    </row>
    <row r="31" spans="1:18" ht="15.75">
      <c r="A31" s="6" t="s">
        <v>83</v>
      </c>
      <c r="B31" s="7"/>
      <c r="C31" s="7" t="s">
        <v>162</v>
      </c>
      <c r="D31" s="8"/>
      <c r="F31" s="6" t="s">
        <v>83</v>
      </c>
      <c r="G31" s="7"/>
      <c r="H31" s="7" t="s">
        <v>162</v>
      </c>
      <c r="I31" s="8"/>
      <c r="J31" s="6" t="s">
        <v>83</v>
      </c>
      <c r="K31" s="7"/>
      <c r="L31" s="7" t="s">
        <v>162</v>
      </c>
      <c r="M31" s="8"/>
      <c r="O31" s="6" t="s">
        <v>83</v>
      </c>
      <c r="P31" s="7"/>
      <c r="Q31" s="7" t="s">
        <v>162</v>
      </c>
      <c r="R31" s="8"/>
    </row>
    <row r="32" spans="1:18" ht="16.5" thickBot="1">
      <c r="A32" s="9" t="s">
        <v>84</v>
      </c>
      <c r="B32" s="10"/>
      <c r="C32" s="10"/>
      <c r="D32" s="11"/>
      <c r="F32" s="9" t="s">
        <v>84</v>
      </c>
      <c r="G32" s="10"/>
      <c r="H32" s="10"/>
      <c r="I32" s="11"/>
      <c r="J32" s="9" t="s">
        <v>84</v>
      </c>
      <c r="K32" s="10"/>
      <c r="L32" s="10"/>
      <c r="M32" s="11"/>
      <c r="O32" s="9" t="s">
        <v>84</v>
      </c>
      <c r="P32" s="10"/>
      <c r="Q32" s="10"/>
      <c r="R32" s="11"/>
    </row>
    <row r="33" spans="1:18" ht="15.75">
      <c r="A33" s="13" t="s">
        <v>85</v>
      </c>
      <c r="B33" s="157"/>
      <c r="C33" s="158"/>
      <c r="D33" s="159" t="s">
        <v>15</v>
      </c>
      <c r="F33" s="13" t="s">
        <v>85</v>
      </c>
      <c r="G33" s="157"/>
      <c r="H33" s="158"/>
      <c r="I33" s="159" t="s">
        <v>15</v>
      </c>
      <c r="J33" s="13" t="s">
        <v>85</v>
      </c>
      <c r="K33" s="157"/>
      <c r="L33" s="158"/>
      <c r="M33" s="159" t="s">
        <v>15</v>
      </c>
      <c r="O33" s="13" t="s">
        <v>85</v>
      </c>
      <c r="P33" s="157"/>
      <c r="Q33" s="158"/>
      <c r="R33" s="159" t="s">
        <v>15</v>
      </c>
    </row>
    <row r="34" spans="1:18" ht="16.5" thickBot="1">
      <c r="A34" s="160" t="s">
        <v>163</v>
      </c>
      <c r="B34" s="15"/>
      <c r="C34" s="161"/>
      <c r="D34" s="162"/>
      <c r="F34" s="160" t="s">
        <v>163</v>
      </c>
      <c r="G34" s="15"/>
      <c r="H34" s="161"/>
      <c r="I34" s="162"/>
      <c r="J34" s="160" t="s">
        <v>163</v>
      </c>
      <c r="K34" s="15"/>
      <c r="L34" s="161"/>
      <c r="M34" s="162"/>
      <c r="O34" s="160" t="s">
        <v>163</v>
      </c>
      <c r="P34" s="15"/>
      <c r="Q34" s="161"/>
      <c r="R34" s="162"/>
    </row>
    <row r="36" ht="16.5" thickBot="1"/>
    <row r="37" spans="1:18" ht="15.75">
      <c r="A37" s="18"/>
      <c r="B37" s="19" t="s">
        <v>69</v>
      </c>
      <c r="C37" s="20"/>
      <c r="D37" s="22"/>
      <c r="F37" s="18"/>
      <c r="G37" s="19" t="s">
        <v>69</v>
      </c>
      <c r="H37" s="20"/>
      <c r="I37" s="22"/>
      <c r="J37" s="18"/>
      <c r="K37" s="19" t="s">
        <v>69</v>
      </c>
      <c r="L37" s="20"/>
      <c r="M37" s="22"/>
      <c r="O37" s="18"/>
      <c r="P37" s="19" t="s">
        <v>69</v>
      </c>
      <c r="Q37" s="20"/>
      <c r="R37" s="22"/>
    </row>
    <row r="38" spans="1:18" ht="16.5" thickBot="1">
      <c r="A38" s="23"/>
      <c r="B38" s="24" t="s">
        <v>72</v>
      </c>
      <c r="C38" s="25"/>
      <c r="D38" s="26"/>
      <c r="F38" s="23"/>
      <c r="G38" s="24" t="s">
        <v>72</v>
      </c>
      <c r="H38" s="25"/>
      <c r="I38" s="26"/>
      <c r="J38" s="23"/>
      <c r="K38" s="24" t="s">
        <v>72</v>
      </c>
      <c r="L38" s="25"/>
      <c r="M38" s="26"/>
      <c r="O38" s="23"/>
      <c r="P38" s="24" t="s">
        <v>72</v>
      </c>
      <c r="Q38" s="25"/>
      <c r="R38" s="26"/>
    </row>
    <row r="40" spans="1:17" ht="15" customHeight="1">
      <c r="A40" s="12" t="s">
        <v>73</v>
      </c>
      <c r="B40" s="14" t="str">
        <f>+B4</f>
        <v>Zell</v>
      </c>
      <c r="C40" s="27"/>
      <c r="F40" s="12" t="s">
        <v>73</v>
      </c>
      <c r="G40" s="14" t="str">
        <f>+B4</f>
        <v>Zell</v>
      </c>
      <c r="H40" s="27"/>
      <c r="J40" s="12" t="s">
        <v>73</v>
      </c>
      <c r="K40" s="14" t="str">
        <f>+B4</f>
        <v>Zell</v>
      </c>
      <c r="L40" s="27"/>
      <c r="O40" s="12" t="s">
        <v>73</v>
      </c>
      <c r="P40" s="14" t="str">
        <f>+B4</f>
        <v>Zell</v>
      </c>
      <c r="Q40" s="27"/>
    </row>
    <row r="41" ht="15" customHeight="1"/>
    <row r="42" spans="1:18" ht="15" customHeight="1">
      <c r="A42" s="7" t="str">
        <f>+A6</f>
        <v>Gruppe:</v>
      </c>
      <c r="B42" s="7" t="s">
        <v>90</v>
      </c>
      <c r="C42" s="7" t="s">
        <v>76</v>
      </c>
      <c r="D42" s="7"/>
      <c r="F42" s="7" t="str">
        <f>+A6</f>
        <v>Gruppe:</v>
      </c>
      <c r="G42" s="7" t="s">
        <v>91</v>
      </c>
      <c r="H42" s="7" t="s">
        <v>76</v>
      </c>
      <c r="I42" s="7"/>
      <c r="J42" s="7" t="str">
        <f>+A6</f>
        <v>Gruppe:</v>
      </c>
      <c r="K42" s="7" t="s">
        <v>92</v>
      </c>
      <c r="L42" s="7" t="s">
        <v>76</v>
      </c>
      <c r="M42" s="7"/>
      <c r="O42" s="7" t="str">
        <f>+A6</f>
        <v>Gruppe:</v>
      </c>
      <c r="P42" s="7" t="s">
        <v>93</v>
      </c>
      <c r="Q42" s="7" t="s">
        <v>76</v>
      </c>
      <c r="R42" s="7"/>
    </row>
    <row r="43" ht="15" customHeight="1"/>
    <row r="44" spans="1:18" ht="15" customHeight="1" thickBot="1">
      <c r="A44" s="28" t="str">
        <f>'12er-System'!$B$8</f>
        <v>Heidel</v>
      </c>
      <c r="B44" s="29" t="s">
        <v>20</v>
      </c>
      <c r="C44" s="28" t="str">
        <f>'12er-System'!$B$11</f>
        <v>Schwarz</v>
      </c>
      <c r="D44" s="28"/>
      <c r="F44" s="28" t="str">
        <f>'12er-System'!$B$9</f>
        <v>Ly</v>
      </c>
      <c r="G44" s="29" t="s">
        <v>20</v>
      </c>
      <c r="H44" s="28" t="str">
        <f>'12er-System'!$B$10</f>
        <v>Bauer</v>
      </c>
      <c r="I44" s="28"/>
      <c r="J44" s="28" t="str">
        <f>'12er-System'!$B$11</f>
        <v>Schwarz</v>
      </c>
      <c r="K44" s="29" t="s">
        <v>20</v>
      </c>
      <c r="L44" s="28" t="str">
        <f>'12er-System'!$B$14</f>
        <v>Schweizer</v>
      </c>
      <c r="M44" s="28"/>
      <c r="O44" s="28" t="str">
        <f>'12er-System'!$B$12</f>
        <v>Reuter</v>
      </c>
      <c r="P44" s="29" t="s">
        <v>20</v>
      </c>
      <c r="Q44" s="28" t="str">
        <f>'12er-System'!$B$13</f>
        <v>Ostertag</v>
      </c>
      <c r="R44" s="28"/>
    </row>
    <row r="45" spans="2:16" ht="15" customHeight="1">
      <c r="B45" s="30"/>
      <c r="G45" s="30"/>
      <c r="K45" s="30"/>
      <c r="P45" s="30"/>
    </row>
    <row r="46" spans="1:15" ht="15" customHeight="1" thickBot="1">
      <c r="A46" s="12" t="s">
        <v>80</v>
      </c>
      <c r="F46" s="12" t="s">
        <v>80</v>
      </c>
      <c r="J46" s="12" t="s">
        <v>80</v>
      </c>
      <c r="O46" s="12" t="s">
        <v>80</v>
      </c>
    </row>
    <row r="47" spans="1:18" ht="15" customHeight="1">
      <c r="A47" s="2"/>
      <c r="B47" s="3" t="s">
        <v>81</v>
      </c>
      <c r="C47" s="4"/>
      <c r="D47" s="5" t="s">
        <v>81</v>
      </c>
      <c r="F47" s="2"/>
      <c r="G47" s="3" t="s">
        <v>81</v>
      </c>
      <c r="H47" s="4"/>
      <c r="I47" s="5" t="s">
        <v>81</v>
      </c>
      <c r="J47" s="2"/>
      <c r="K47" s="3" t="s">
        <v>81</v>
      </c>
      <c r="L47" s="4"/>
      <c r="M47" s="5" t="s">
        <v>81</v>
      </c>
      <c r="O47" s="2"/>
      <c r="P47" s="3" t="s">
        <v>81</v>
      </c>
      <c r="Q47" s="4"/>
      <c r="R47" s="5" t="s">
        <v>81</v>
      </c>
    </row>
    <row r="48" spans="1:18" ht="15" customHeight="1">
      <c r="A48" s="6" t="s">
        <v>82</v>
      </c>
      <c r="B48" s="7"/>
      <c r="C48" s="7" t="s">
        <v>161</v>
      </c>
      <c r="D48" s="8"/>
      <c r="F48" s="6" t="s">
        <v>82</v>
      </c>
      <c r="G48" s="7"/>
      <c r="H48" s="7" t="s">
        <v>161</v>
      </c>
      <c r="I48" s="8"/>
      <c r="J48" s="6" t="s">
        <v>82</v>
      </c>
      <c r="K48" s="7"/>
      <c r="L48" s="7" t="s">
        <v>161</v>
      </c>
      <c r="M48" s="8"/>
      <c r="O48" s="6" t="s">
        <v>82</v>
      </c>
      <c r="P48" s="7"/>
      <c r="Q48" s="7" t="s">
        <v>161</v>
      </c>
      <c r="R48" s="8"/>
    </row>
    <row r="49" spans="1:18" ht="15" customHeight="1">
      <c r="A49" s="6" t="s">
        <v>83</v>
      </c>
      <c r="B49" s="7"/>
      <c r="C49" s="7" t="s">
        <v>162</v>
      </c>
      <c r="D49" s="8"/>
      <c r="F49" s="6" t="s">
        <v>83</v>
      </c>
      <c r="G49" s="7"/>
      <c r="H49" s="7" t="s">
        <v>162</v>
      </c>
      <c r="I49" s="8"/>
      <c r="J49" s="6" t="s">
        <v>83</v>
      </c>
      <c r="K49" s="7"/>
      <c r="L49" s="7" t="s">
        <v>162</v>
      </c>
      <c r="M49" s="8"/>
      <c r="O49" s="6" t="s">
        <v>83</v>
      </c>
      <c r="P49" s="7"/>
      <c r="Q49" s="7" t="s">
        <v>162</v>
      </c>
      <c r="R49" s="8"/>
    </row>
    <row r="50" spans="1:18" ht="15" customHeight="1" thickBot="1">
      <c r="A50" s="9" t="s">
        <v>84</v>
      </c>
      <c r="B50" s="10"/>
      <c r="C50" s="10"/>
      <c r="D50" s="11"/>
      <c r="F50" s="9" t="s">
        <v>84</v>
      </c>
      <c r="G50" s="10"/>
      <c r="H50" s="10"/>
      <c r="I50" s="11"/>
      <c r="J50" s="9" t="s">
        <v>84</v>
      </c>
      <c r="K50" s="10"/>
      <c r="L50" s="10"/>
      <c r="M50" s="11"/>
      <c r="O50" s="9" t="s">
        <v>84</v>
      </c>
      <c r="P50" s="10"/>
      <c r="Q50" s="10"/>
      <c r="R50" s="11"/>
    </row>
    <row r="51" spans="1:18" ht="15" customHeight="1">
      <c r="A51" s="13" t="s">
        <v>85</v>
      </c>
      <c r="B51" s="157"/>
      <c r="C51" s="158"/>
      <c r="D51" s="159" t="s">
        <v>15</v>
      </c>
      <c r="F51" s="13" t="s">
        <v>85</v>
      </c>
      <c r="G51" s="157"/>
      <c r="H51" s="158"/>
      <c r="I51" s="159" t="s">
        <v>15</v>
      </c>
      <c r="J51" s="13" t="s">
        <v>85</v>
      </c>
      <c r="K51" s="157"/>
      <c r="L51" s="158"/>
      <c r="M51" s="159" t="s">
        <v>15</v>
      </c>
      <c r="O51" s="13" t="s">
        <v>85</v>
      </c>
      <c r="P51" s="157"/>
      <c r="Q51" s="158"/>
      <c r="R51" s="159" t="s">
        <v>15</v>
      </c>
    </row>
    <row r="52" spans="1:18" ht="15" customHeight="1" thickBot="1">
      <c r="A52" s="160" t="s">
        <v>163</v>
      </c>
      <c r="B52" s="15"/>
      <c r="C52" s="161"/>
      <c r="D52" s="162"/>
      <c r="F52" s="160" t="s">
        <v>163</v>
      </c>
      <c r="G52" s="15"/>
      <c r="H52" s="161"/>
      <c r="I52" s="162"/>
      <c r="J52" s="160" t="s">
        <v>163</v>
      </c>
      <c r="K52" s="15"/>
      <c r="L52" s="161"/>
      <c r="M52" s="162"/>
      <c r="O52" s="160" t="s">
        <v>163</v>
      </c>
      <c r="P52" s="15"/>
      <c r="Q52" s="161"/>
      <c r="R52" s="162"/>
    </row>
    <row r="53" spans="10:18" ht="18" customHeight="1" thickBot="1">
      <c r="J53" s="67"/>
      <c r="K53" s="67"/>
      <c r="L53" s="67"/>
      <c r="M53" s="67"/>
      <c r="O53" s="67"/>
      <c r="P53" s="67"/>
      <c r="Q53" s="67"/>
      <c r="R53" s="67"/>
    </row>
    <row r="54" spans="1:18" ht="15" customHeight="1">
      <c r="A54" s="18"/>
      <c r="B54" s="19" t="s">
        <v>69</v>
      </c>
      <c r="C54" s="20"/>
      <c r="D54" s="21"/>
      <c r="F54" s="18"/>
      <c r="G54" s="19" t="s">
        <v>69</v>
      </c>
      <c r="H54" s="20"/>
      <c r="I54" s="21" t="s">
        <v>94</v>
      </c>
      <c r="J54" s="18"/>
      <c r="K54" s="19" t="s">
        <v>69</v>
      </c>
      <c r="L54" s="20"/>
      <c r="M54" s="22"/>
      <c r="O54" s="18"/>
      <c r="P54" s="19" t="s">
        <v>69</v>
      </c>
      <c r="Q54" s="20"/>
      <c r="R54" s="21" t="s">
        <v>95</v>
      </c>
    </row>
    <row r="55" spans="1:18" ht="15" customHeight="1" thickBot="1">
      <c r="A55" s="23"/>
      <c r="B55" s="24" t="s">
        <v>72</v>
      </c>
      <c r="C55" s="25"/>
      <c r="D55" s="26"/>
      <c r="F55" s="23"/>
      <c r="G55" s="24" t="s">
        <v>72</v>
      </c>
      <c r="H55" s="25"/>
      <c r="I55" s="26"/>
      <c r="J55" s="23"/>
      <c r="K55" s="24" t="s">
        <v>72</v>
      </c>
      <c r="L55" s="25"/>
      <c r="M55" s="26"/>
      <c r="O55" s="23"/>
      <c r="P55" s="24" t="s">
        <v>72</v>
      </c>
      <c r="Q55" s="25"/>
      <c r="R55" s="26"/>
    </row>
    <row r="56" ht="18" customHeight="1"/>
    <row r="57" spans="1:17" ht="15" customHeight="1">
      <c r="A57" s="12" t="s">
        <v>73</v>
      </c>
      <c r="B57" s="14" t="str">
        <f>+B4</f>
        <v>Zell</v>
      </c>
      <c r="C57" s="27"/>
      <c r="F57" s="12" t="s">
        <v>73</v>
      </c>
      <c r="G57" s="14" t="str">
        <f>+B4</f>
        <v>Zell</v>
      </c>
      <c r="H57" s="27"/>
      <c r="J57" s="12" t="s">
        <v>73</v>
      </c>
      <c r="K57" s="14" t="str">
        <f>+B4</f>
        <v>Zell</v>
      </c>
      <c r="L57" s="27"/>
      <c r="O57" s="12" t="s">
        <v>73</v>
      </c>
      <c r="P57" s="14" t="str">
        <f>+B4</f>
        <v>Zell</v>
      </c>
      <c r="Q57" s="27"/>
    </row>
    <row r="58" ht="15" customHeight="1"/>
    <row r="59" spans="1:18" ht="15" customHeight="1">
      <c r="A59" s="7" t="str">
        <f>+A6</f>
        <v>Gruppe:</v>
      </c>
      <c r="B59" s="7" t="s">
        <v>96</v>
      </c>
      <c r="C59" s="7" t="s">
        <v>76</v>
      </c>
      <c r="D59" s="7"/>
      <c r="F59" s="7" t="str">
        <f>+A6</f>
        <v>Gruppe:</v>
      </c>
      <c r="G59" s="7" t="s">
        <v>97</v>
      </c>
      <c r="H59" s="7" t="s">
        <v>76</v>
      </c>
      <c r="I59" s="7"/>
      <c r="J59" s="7" t="str">
        <f>+A6</f>
        <v>Gruppe:</v>
      </c>
      <c r="K59" s="7" t="s">
        <v>98</v>
      </c>
      <c r="L59" s="7" t="s">
        <v>76</v>
      </c>
      <c r="M59" s="7"/>
      <c r="O59" s="7" t="str">
        <f>+A6</f>
        <v>Gruppe:</v>
      </c>
      <c r="P59" s="7" t="s">
        <v>99</v>
      </c>
      <c r="Q59" s="7" t="s">
        <v>76</v>
      </c>
      <c r="R59" s="7"/>
    </row>
    <row r="60" ht="15" customHeight="1"/>
    <row r="61" spans="1:18" ht="15" customHeight="1" thickBot="1">
      <c r="A61" s="28" t="str">
        <f>'12er-System'!$B$4</f>
        <v>Binder</v>
      </c>
      <c r="B61" s="29" t="s">
        <v>20</v>
      </c>
      <c r="C61" s="28" t="str">
        <f>'12er-System'!$B$5</f>
        <v>Jooß</v>
      </c>
      <c r="D61" s="28"/>
      <c r="F61" s="28" t="str">
        <f>'12er-System'!$B$6</f>
        <v>Bulling</v>
      </c>
      <c r="G61" s="29" t="s">
        <v>20</v>
      </c>
      <c r="H61" s="28" t="str">
        <f>'12er-System'!$B$14</f>
        <v>Schweizer</v>
      </c>
      <c r="I61" s="28"/>
      <c r="J61" s="28" t="str">
        <f>'12er-System'!$B$4</f>
        <v>Binder</v>
      </c>
      <c r="K61" s="29" t="s">
        <v>20</v>
      </c>
      <c r="L61" s="28" t="str">
        <f>'12er-System'!$B$11</f>
        <v>Schwarz</v>
      </c>
      <c r="M61" s="28"/>
      <c r="O61" s="28" t="str">
        <f>'12er-System'!$B$5</f>
        <v>Jooß</v>
      </c>
      <c r="P61" s="29" t="s">
        <v>20</v>
      </c>
      <c r="Q61" s="28" t="str">
        <f>'12er-System'!$B$10</f>
        <v>Bauer</v>
      </c>
      <c r="R61" s="28"/>
    </row>
    <row r="62" spans="2:16" ht="15" customHeight="1">
      <c r="B62" s="30"/>
      <c r="G62" s="30"/>
      <c r="K62" s="30"/>
      <c r="P62" s="30"/>
    </row>
    <row r="63" spans="1:15" ht="15" customHeight="1" thickBot="1">
      <c r="A63" s="12" t="s">
        <v>80</v>
      </c>
      <c r="F63" s="12" t="s">
        <v>80</v>
      </c>
      <c r="J63" s="12" t="s">
        <v>80</v>
      </c>
      <c r="O63" s="12" t="s">
        <v>80</v>
      </c>
    </row>
    <row r="64" spans="1:18" ht="15" customHeight="1">
      <c r="A64" s="2"/>
      <c r="B64" s="3" t="s">
        <v>81</v>
      </c>
      <c r="C64" s="4"/>
      <c r="D64" s="5" t="s">
        <v>81</v>
      </c>
      <c r="F64" s="2"/>
      <c r="G64" s="3" t="s">
        <v>81</v>
      </c>
      <c r="H64" s="4"/>
      <c r="I64" s="5" t="s">
        <v>81</v>
      </c>
      <c r="J64" s="2"/>
      <c r="K64" s="3" t="s">
        <v>81</v>
      </c>
      <c r="L64" s="4"/>
      <c r="M64" s="5" t="s">
        <v>81</v>
      </c>
      <c r="O64" s="2"/>
      <c r="P64" s="3" t="s">
        <v>81</v>
      </c>
      <c r="Q64" s="4"/>
      <c r="R64" s="5" t="s">
        <v>81</v>
      </c>
    </row>
    <row r="65" spans="1:18" ht="15" customHeight="1">
      <c r="A65" s="6" t="s">
        <v>82</v>
      </c>
      <c r="B65" s="7"/>
      <c r="C65" s="7" t="s">
        <v>161</v>
      </c>
      <c r="D65" s="8"/>
      <c r="F65" s="6" t="s">
        <v>82</v>
      </c>
      <c r="G65" s="7"/>
      <c r="H65" s="7" t="s">
        <v>161</v>
      </c>
      <c r="I65" s="8"/>
      <c r="J65" s="6" t="s">
        <v>82</v>
      </c>
      <c r="K65" s="7"/>
      <c r="L65" s="7" t="s">
        <v>161</v>
      </c>
      <c r="M65" s="8"/>
      <c r="O65" s="6" t="s">
        <v>82</v>
      </c>
      <c r="P65" s="7"/>
      <c r="Q65" s="7" t="s">
        <v>161</v>
      </c>
      <c r="R65" s="8"/>
    </row>
    <row r="66" spans="1:18" ht="15" customHeight="1">
      <c r="A66" s="6" t="s">
        <v>83</v>
      </c>
      <c r="B66" s="7"/>
      <c r="C66" s="7" t="s">
        <v>162</v>
      </c>
      <c r="D66" s="8"/>
      <c r="F66" s="6" t="s">
        <v>83</v>
      </c>
      <c r="G66" s="7"/>
      <c r="H66" s="7" t="s">
        <v>162</v>
      </c>
      <c r="I66" s="8"/>
      <c r="J66" s="6" t="s">
        <v>83</v>
      </c>
      <c r="K66" s="7"/>
      <c r="L66" s="7" t="s">
        <v>162</v>
      </c>
      <c r="M66" s="8"/>
      <c r="O66" s="6" t="s">
        <v>83</v>
      </c>
      <c r="P66" s="7"/>
      <c r="Q66" s="7" t="s">
        <v>162</v>
      </c>
      <c r="R66" s="8"/>
    </row>
    <row r="67" spans="1:18" ht="15" customHeight="1" thickBot="1">
      <c r="A67" s="9" t="s">
        <v>84</v>
      </c>
      <c r="B67" s="10"/>
      <c r="C67" s="10"/>
      <c r="D67" s="11"/>
      <c r="F67" s="9" t="s">
        <v>84</v>
      </c>
      <c r="G67" s="10"/>
      <c r="H67" s="10"/>
      <c r="I67" s="11"/>
      <c r="J67" s="9" t="s">
        <v>84</v>
      </c>
      <c r="K67" s="10"/>
      <c r="L67" s="10"/>
      <c r="M67" s="11"/>
      <c r="O67" s="9" t="s">
        <v>84</v>
      </c>
      <c r="P67" s="10"/>
      <c r="Q67" s="10"/>
      <c r="R67" s="11"/>
    </row>
    <row r="68" spans="1:18" ht="15" customHeight="1">
      <c r="A68" s="13" t="s">
        <v>85</v>
      </c>
      <c r="B68" s="157"/>
      <c r="C68" s="158"/>
      <c r="D68" s="159" t="s">
        <v>15</v>
      </c>
      <c r="F68" s="13" t="s">
        <v>85</v>
      </c>
      <c r="G68" s="157"/>
      <c r="H68" s="158"/>
      <c r="I68" s="159" t="s">
        <v>15</v>
      </c>
      <c r="J68" s="13" t="s">
        <v>85</v>
      </c>
      <c r="K68" s="157"/>
      <c r="L68" s="158"/>
      <c r="M68" s="159" t="s">
        <v>15</v>
      </c>
      <c r="O68" s="13" t="s">
        <v>85</v>
      </c>
      <c r="P68" s="157"/>
      <c r="Q68" s="158"/>
      <c r="R68" s="159" t="s">
        <v>15</v>
      </c>
    </row>
    <row r="69" spans="1:18" ht="15" customHeight="1" thickBot="1">
      <c r="A69" s="160" t="s">
        <v>163</v>
      </c>
      <c r="B69" s="15"/>
      <c r="C69" s="161"/>
      <c r="D69" s="162"/>
      <c r="F69" s="160" t="s">
        <v>163</v>
      </c>
      <c r="G69" s="15"/>
      <c r="H69" s="161"/>
      <c r="I69" s="162"/>
      <c r="J69" s="160" t="s">
        <v>163</v>
      </c>
      <c r="K69" s="15"/>
      <c r="L69" s="161"/>
      <c r="M69" s="162"/>
      <c r="O69" s="160" t="s">
        <v>163</v>
      </c>
      <c r="P69" s="15"/>
      <c r="Q69" s="161"/>
      <c r="R69" s="162"/>
    </row>
    <row r="70" spans="1:18" ht="15" customHeight="1">
      <c r="A70" s="67"/>
      <c r="B70" s="67"/>
      <c r="C70" s="67"/>
      <c r="D70" s="67"/>
      <c r="F70" s="67"/>
      <c r="G70" s="67"/>
      <c r="H70" s="67"/>
      <c r="I70" s="67"/>
      <c r="J70" s="67"/>
      <c r="K70" s="67"/>
      <c r="L70" s="67"/>
      <c r="M70" s="67"/>
      <c r="O70" s="67"/>
      <c r="P70" s="67"/>
      <c r="Q70" s="67"/>
      <c r="R70" s="67"/>
    </row>
    <row r="71" ht="18" customHeight="1" thickBot="1"/>
    <row r="72" spans="1:18" ht="15" customHeight="1">
      <c r="A72" s="18"/>
      <c r="B72" s="19" t="s">
        <v>69</v>
      </c>
      <c r="C72" s="20"/>
      <c r="D72" s="22"/>
      <c r="F72" s="18"/>
      <c r="G72" s="19" t="s">
        <v>69</v>
      </c>
      <c r="H72" s="20"/>
      <c r="I72" s="22"/>
      <c r="J72" s="18"/>
      <c r="K72" s="19" t="s">
        <v>69</v>
      </c>
      <c r="L72" s="20"/>
      <c r="M72" s="22"/>
      <c r="O72" s="18"/>
      <c r="P72" s="19" t="s">
        <v>69</v>
      </c>
      <c r="Q72" s="20"/>
      <c r="R72" s="22"/>
    </row>
    <row r="73" spans="1:18" ht="15" customHeight="1" thickBot="1">
      <c r="A73" s="23"/>
      <c r="B73" s="24" t="s">
        <v>72</v>
      </c>
      <c r="C73" s="25"/>
      <c r="D73" s="26"/>
      <c r="F73" s="23"/>
      <c r="G73" s="24" t="s">
        <v>72</v>
      </c>
      <c r="H73" s="25"/>
      <c r="I73" s="26"/>
      <c r="J73" s="23"/>
      <c r="K73" s="24" t="s">
        <v>72</v>
      </c>
      <c r="L73" s="25"/>
      <c r="M73" s="26"/>
      <c r="O73" s="23"/>
      <c r="P73" s="24" t="s">
        <v>72</v>
      </c>
      <c r="Q73" s="25"/>
      <c r="R73" s="26"/>
    </row>
    <row r="74" ht="15" customHeight="1"/>
    <row r="75" spans="1:17" ht="15" customHeight="1">
      <c r="A75" s="12" t="s">
        <v>73</v>
      </c>
      <c r="B75" s="14" t="str">
        <f>+B4</f>
        <v>Zell</v>
      </c>
      <c r="C75" s="27"/>
      <c r="F75" s="12" t="s">
        <v>73</v>
      </c>
      <c r="G75" s="14" t="str">
        <f>+B4</f>
        <v>Zell</v>
      </c>
      <c r="H75" s="27"/>
      <c r="J75" s="12" t="s">
        <v>73</v>
      </c>
      <c r="K75" s="14" t="str">
        <f>+B4</f>
        <v>Zell</v>
      </c>
      <c r="L75" s="27"/>
      <c r="O75" s="12" t="s">
        <v>73</v>
      </c>
      <c r="P75" s="14" t="str">
        <f>+B4</f>
        <v>Zell</v>
      </c>
      <c r="Q75" s="27"/>
    </row>
    <row r="76" ht="15" customHeight="1"/>
    <row r="77" spans="1:18" ht="15" customHeight="1">
      <c r="A77" s="7" t="str">
        <f>+A6</f>
        <v>Gruppe:</v>
      </c>
      <c r="B77" s="7" t="s">
        <v>100</v>
      </c>
      <c r="C77" s="7" t="s">
        <v>76</v>
      </c>
      <c r="D77" s="7"/>
      <c r="F77" s="7" t="str">
        <f>+A6</f>
        <v>Gruppe:</v>
      </c>
      <c r="G77" s="7" t="s">
        <v>101</v>
      </c>
      <c r="H77" s="7" t="s">
        <v>76</v>
      </c>
      <c r="I77" s="7"/>
      <c r="J77" s="7" t="str">
        <f>+A6</f>
        <v>Gruppe:</v>
      </c>
      <c r="K77" s="7" t="s">
        <v>102</v>
      </c>
      <c r="L77" s="7" t="s">
        <v>76</v>
      </c>
      <c r="M77" s="7"/>
      <c r="O77" s="7" t="str">
        <f>+A6</f>
        <v>Gruppe:</v>
      </c>
      <c r="P77" s="7" t="s">
        <v>103</v>
      </c>
      <c r="Q77" s="7" t="s">
        <v>76</v>
      </c>
      <c r="R77" s="7"/>
    </row>
    <row r="78" ht="15" customHeight="1"/>
    <row r="79" spans="1:18" ht="15" customHeight="1" thickBot="1">
      <c r="A79" s="28" t="str">
        <f>'12er-System'!$B$7</f>
        <v>Straubmüller</v>
      </c>
      <c r="B79" s="29" t="s">
        <v>20</v>
      </c>
      <c r="C79" s="28" t="str">
        <f>'12er-System'!$B$13</f>
        <v>Ostertag</v>
      </c>
      <c r="D79" s="28"/>
      <c r="F79" s="28" t="str">
        <f>'12er-System'!$B$8</f>
        <v>Heidel</v>
      </c>
      <c r="G79" s="29" t="s">
        <v>20</v>
      </c>
      <c r="H79" s="28" t="str">
        <f>'12er-System'!$B$12</f>
        <v>Reuter</v>
      </c>
      <c r="I79" s="28"/>
      <c r="J79" s="28" t="str">
        <f>'12er-System'!$B$6</f>
        <v>Bulling</v>
      </c>
      <c r="K79" s="29" t="s">
        <v>20</v>
      </c>
      <c r="L79" s="28" t="str">
        <f>'12er-System'!$B$9</f>
        <v>Ly</v>
      </c>
      <c r="M79" s="28"/>
      <c r="O79" s="28" t="str">
        <f>'12er-System'!$B$7</f>
        <v>Straubmüller</v>
      </c>
      <c r="P79" s="29" t="s">
        <v>20</v>
      </c>
      <c r="Q79" s="28" t="str">
        <f>'12er-System'!$B$8</f>
        <v>Heidel</v>
      </c>
      <c r="R79" s="28"/>
    </row>
    <row r="80" spans="2:16" ht="15" customHeight="1">
      <c r="B80" s="30"/>
      <c r="G80" s="30"/>
      <c r="K80" s="30"/>
      <c r="P80" s="30"/>
    </row>
    <row r="81" spans="1:15" ht="15" customHeight="1" thickBot="1">
      <c r="A81" s="12" t="s">
        <v>80</v>
      </c>
      <c r="F81" s="12" t="s">
        <v>80</v>
      </c>
      <c r="J81" s="12" t="s">
        <v>80</v>
      </c>
      <c r="O81" s="12" t="s">
        <v>80</v>
      </c>
    </row>
    <row r="82" spans="1:18" ht="15" customHeight="1">
      <c r="A82" s="2"/>
      <c r="B82" s="3" t="s">
        <v>81</v>
      </c>
      <c r="C82" s="4"/>
      <c r="D82" s="5" t="s">
        <v>81</v>
      </c>
      <c r="F82" s="2"/>
      <c r="G82" s="3" t="s">
        <v>81</v>
      </c>
      <c r="H82" s="4"/>
      <c r="I82" s="5" t="s">
        <v>81</v>
      </c>
      <c r="J82" s="2"/>
      <c r="K82" s="3" t="s">
        <v>81</v>
      </c>
      <c r="L82" s="4"/>
      <c r="M82" s="5" t="s">
        <v>81</v>
      </c>
      <c r="O82" s="2"/>
      <c r="P82" s="3" t="s">
        <v>81</v>
      </c>
      <c r="Q82" s="4"/>
      <c r="R82" s="5" t="s">
        <v>81</v>
      </c>
    </row>
    <row r="83" spans="1:18" ht="15" customHeight="1">
      <c r="A83" s="6" t="s">
        <v>82</v>
      </c>
      <c r="B83" s="7"/>
      <c r="C83" s="7" t="s">
        <v>161</v>
      </c>
      <c r="D83" s="8"/>
      <c r="F83" s="6" t="s">
        <v>82</v>
      </c>
      <c r="G83" s="7"/>
      <c r="H83" s="7" t="s">
        <v>161</v>
      </c>
      <c r="I83" s="8"/>
      <c r="J83" s="6" t="s">
        <v>82</v>
      </c>
      <c r="K83" s="7"/>
      <c r="L83" s="7" t="s">
        <v>161</v>
      </c>
      <c r="M83" s="8"/>
      <c r="O83" s="6" t="s">
        <v>82</v>
      </c>
      <c r="P83" s="7"/>
      <c r="Q83" s="7" t="s">
        <v>161</v>
      </c>
      <c r="R83" s="8"/>
    </row>
    <row r="84" spans="1:18" ht="15" customHeight="1">
      <c r="A84" s="6" t="s">
        <v>83</v>
      </c>
      <c r="B84" s="7"/>
      <c r="C84" s="7" t="s">
        <v>162</v>
      </c>
      <c r="D84" s="8"/>
      <c r="F84" s="6" t="s">
        <v>83</v>
      </c>
      <c r="G84" s="7"/>
      <c r="H84" s="7" t="s">
        <v>162</v>
      </c>
      <c r="I84" s="8"/>
      <c r="J84" s="6" t="s">
        <v>83</v>
      </c>
      <c r="K84" s="7"/>
      <c r="L84" s="7" t="s">
        <v>162</v>
      </c>
      <c r="M84" s="8"/>
      <c r="O84" s="6" t="s">
        <v>83</v>
      </c>
      <c r="P84" s="7"/>
      <c r="Q84" s="7" t="s">
        <v>162</v>
      </c>
      <c r="R84" s="8"/>
    </row>
    <row r="85" spans="1:18" ht="15" customHeight="1" thickBot="1">
      <c r="A85" s="9" t="s">
        <v>84</v>
      </c>
      <c r="B85" s="10"/>
      <c r="C85" s="10"/>
      <c r="D85" s="11"/>
      <c r="F85" s="9" t="s">
        <v>84</v>
      </c>
      <c r="G85" s="10"/>
      <c r="H85" s="10"/>
      <c r="I85" s="11"/>
      <c r="J85" s="9" t="s">
        <v>84</v>
      </c>
      <c r="K85" s="10"/>
      <c r="L85" s="10"/>
      <c r="M85" s="11"/>
      <c r="O85" s="9" t="s">
        <v>84</v>
      </c>
      <c r="P85" s="10"/>
      <c r="Q85" s="10"/>
      <c r="R85" s="11"/>
    </row>
    <row r="86" spans="1:18" ht="15" customHeight="1">
      <c r="A86" s="13" t="s">
        <v>85</v>
      </c>
      <c r="B86" s="157"/>
      <c r="C86" s="158"/>
      <c r="D86" s="159" t="s">
        <v>15</v>
      </c>
      <c r="F86" s="13" t="s">
        <v>85</v>
      </c>
      <c r="G86" s="157"/>
      <c r="H86" s="158"/>
      <c r="I86" s="159" t="s">
        <v>15</v>
      </c>
      <c r="J86" s="13" t="s">
        <v>85</v>
      </c>
      <c r="K86" s="157"/>
      <c r="L86" s="158"/>
      <c r="M86" s="159" t="s">
        <v>15</v>
      </c>
      <c r="O86" s="13" t="s">
        <v>85</v>
      </c>
      <c r="P86" s="157"/>
      <c r="Q86" s="158"/>
      <c r="R86" s="159" t="s">
        <v>15</v>
      </c>
    </row>
    <row r="87" spans="1:18" ht="15" customHeight="1" thickBot="1">
      <c r="A87" s="160" t="s">
        <v>163</v>
      </c>
      <c r="B87" s="15"/>
      <c r="C87" s="161"/>
      <c r="D87" s="162"/>
      <c r="F87" s="160" t="s">
        <v>163</v>
      </c>
      <c r="G87" s="15"/>
      <c r="H87" s="161"/>
      <c r="I87" s="162"/>
      <c r="J87" s="160" t="s">
        <v>163</v>
      </c>
      <c r="K87" s="15"/>
      <c r="L87" s="161"/>
      <c r="M87" s="162"/>
      <c r="O87" s="160" t="s">
        <v>163</v>
      </c>
      <c r="P87" s="15"/>
      <c r="Q87" s="161"/>
      <c r="R87" s="162"/>
    </row>
    <row r="88" ht="15" customHeight="1"/>
    <row r="89" ht="15" customHeight="1" thickBot="1"/>
    <row r="90" spans="1:18" ht="15" customHeight="1">
      <c r="A90" s="18"/>
      <c r="B90" s="19" t="s">
        <v>69</v>
      </c>
      <c r="C90" s="20"/>
      <c r="D90" s="22"/>
      <c r="F90" s="18"/>
      <c r="G90" s="19" t="s">
        <v>69</v>
      </c>
      <c r="H90" s="20"/>
      <c r="I90" s="22"/>
      <c r="J90" s="18"/>
      <c r="K90" s="19" t="s">
        <v>69</v>
      </c>
      <c r="L90" s="20"/>
      <c r="M90" s="22"/>
      <c r="O90" s="18"/>
      <c r="P90" s="19" t="s">
        <v>69</v>
      </c>
      <c r="Q90" s="20"/>
      <c r="R90" s="22"/>
    </row>
    <row r="91" spans="1:18" ht="15" customHeight="1" thickBot="1">
      <c r="A91" s="23"/>
      <c r="B91" s="24" t="s">
        <v>72</v>
      </c>
      <c r="C91" s="25"/>
      <c r="D91" s="26"/>
      <c r="F91" s="23"/>
      <c r="G91" s="24" t="s">
        <v>72</v>
      </c>
      <c r="H91" s="25"/>
      <c r="I91" s="26"/>
      <c r="J91" s="23"/>
      <c r="K91" s="24" t="s">
        <v>72</v>
      </c>
      <c r="L91" s="25"/>
      <c r="M91" s="26"/>
      <c r="O91" s="23"/>
      <c r="P91" s="24" t="s">
        <v>72</v>
      </c>
      <c r="Q91" s="25"/>
      <c r="R91" s="26"/>
    </row>
    <row r="92" ht="15" customHeight="1"/>
    <row r="93" spans="1:17" ht="15" customHeight="1">
      <c r="A93" s="12" t="s">
        <v>73</v>
      </c>
      <c r="B93" s="14" t="str">
        <f>+B4</f>
        <v>Zell</v>
      </c>
      <c r="C93" s="27"/>
      <c r="F93" s="12" t="s">
        <v>73</v>
      </c>
      <c r="G93" s="14" t="str">
        <f>+B4</f>
        <v>Zell</v>
      </c>
      <c r="H93" s="27"/>
      <c r="J93" s="12" t="s">
        <v>73</v>
      </c>
      <c r="K93" s="14" t="str">
        <f>+B4</f>
        <v>Zell</v>
      </c>
      <c r="L93" s="27"/>
      <c r="O93" s="12" t="s">
        <v>73</v>
      </c>
      <c r="P93" s="14" t="str">
        <f>+B4</f>
        <v>Zell</v>
      </c>
      <c r="Q93" s="27"/>
    </row>
    <row r="94" ht="15" customHeight="1"/>
    <row r="95" spans="1:18" ht="15" customHeight="1">
      <c r="A95" s="7" t="str">
        <f>+A6</f>
        <v>Gruppe:</v>
      </c>
      <c r="B95" s="7" t="s">
        <v>104</v>
      </c>
      <c r="C95" s="7" t="s">
        <v>76</v>
      </c>
      <c r="D95" s="7"/>
      <c r="F95" s="7" t="str">
        <f>+A6</f>
        <v>Gruppe:</v>
      </c>
      <c r="G95" s="7" t="s">
        <v>105</v>
      </c>
      <c r="H95" s="7" t="s">
        <v>76</v>
      </c>
      <c r="I95" s="7"/>
      <c r="J95" s="7" t="str">
        <f>+A6</f>
        <v>Gruppe:</v>
      </c>
      <c r="K95" s="7" t="s">
        <v>106</v>
      </c>
      <c r="L95" s="7" t="s">
        <v>76</v>
      </c>
      <c r="M95" s="7"/>
      <c r="O95" s="7" t="str">
        <f>+A6</f>
        <v>Gruppe:</v>
      </c>
      <c r="P95" s="7" t="s">
        <v>107</v>
      </c>
      <c r="Q95" s="7" t="s">
        <v>76</v>
      </c>
      <c r="R95" s="7"/>
    </row>
    <row r="96" ht="15" customHeight="1"/>
    <row r="97" spans="1:18" ht="15" customHeight="1" thickBot="1">
      <c r="A97" s="28" t="str">
        <f>'12er-System'!$B$9</f>
        <v>Ly</v>
      </c>
      <c r="B97" s="29" t="s">
        <v>20</v>
      </c>
      <c r="C97" s="28" t="str">
        <f>'12er-System'!$B$11</f>
        <v>Schwarz</v>
      </c>
      <c r="D97" s="28"/>
      <c r="F97" s="28" t="str">
        <f>'12er-System'!$B$10</f>
        <v>Bauer</v>
      </c>
      <c r="G97" s="29" t="s">
        <v>20</v>
      </c>
      <c r="H97" s="28">
        <f>'12er-System'!$B$15</f>
        <v>0</v>
      </c>
      <c r="I97" s="28"/>
      <c r="J97" s="28" t="str">
        <f>'12er-System'!$B$12</f>
        <v>Reuter</v>
      </c>
      <c r="K97" s="29" t="s">
        <v>20</v>
      </c>
      <c r="L97" s="28" t="str">
        <f>'12er-System'!$B$14</f>
        <v>Schweizer</v>
      </c>
      <c r="M97" s="28"/>
      <c r="O97" s="28" t="str">
        <f>'12er-System'!$B$13</f>
        <v>Ostertag</v>
      </c>
      <c r="P97" s="29" t="s">
        <v>20</v>
      </c>
      <c r="Q97" s="28">
        <f>'12er-System'!$B$15</f>
        <v>0</v>
      </c>
      <c r="R97" s="28"/>
    </row>
    <row r="98" spans="2:16" ht="15" customHeight="1">
      <c r="B98" s="30"/>
      <c r="G98" s="30"/>
      <c r="K98" s="30" t="s">
        <v>160</v>
      </c>
      <c r="P98" s="30"/>
    </row>
    <row r="99" spans="1:15" ht="15" customHeight="1" thickBot="1">
      <c r="A99" s="12" t="s">
        <v>80</v>
      </c>
      <c r="F99" s="12" t="s">
        <v>80</v>
      </c>
      <c r="J99" s="12" t="s">
        <v>80</v>
      </c>
      <c r="O99" s="12" t="s">
        <v>80</v>
      </c>
    </row>
    <row r="100" spans="1:18" ht="15" customHeight="1">
      <c r="A100" s="2"/>
      <c r="B100" s="3" t="s">
        <v>81</v>
      </c>
      <c r="C100" s="4"/>
      <c r="D100" s="5" t="s">
        <v>81</v>
      </c>
      <c r="F100" s="2"/>
      <c r="G100" s="3" t="s">
        <v>81</v>
      </c>
      <c r="H100" s="4"/>
      <c r="I100" s="5" t="s">
        <v>81</v>
      </c>
      <c r="J100" s="2"/>
      <c r="K100" s="3" t="s">
        <v>81</v>
      </c>
      <c r="L100" s="4"/>
      <c r="M100" s="5" t="s">
        <v>81</v>
      </c>
      <c r="O100" s="2"/>
      <c r="P100" s="3" t="s">
        <v>81</v>
      </c>
      <c r="Q100" s="4"/>
      <c r="R100" s="5" t="s">
        <v>81</v>
      </c>
    </row>
    <row r="101" spans="1:18" ht="15" customHeight="1">
      <c r="A101" s="6" t="s">
        <v>82</v>
      </c>
      <c r="B101" s="7"/>
      <c r="C101" s="7" t="s">
        <v>161</v>
      </c>
      <c r="D101" s="8"/>
      <c r="F101" s="6" t="s">
        <v>82</v>
      </c>
      <c r="G101" s="7"/>
      <c r="H101" s="7" t="s">
        <v>161</v>
      </c>
      <c r="I101" s="8"/>
      <c r="J101" s="6" t="s">
        <v>82</v>
      </c>
      <c r="K101" s="7"/>
      <c r="L101" s="7" t="s">
        <v>161</v>
      </c>
      <c r="M101" s="8"/>
      <c r="O101" s="6" t="s">
        <v>82</v>
      </c>
      <c r="P101" s="7"/>
      <c r="Q101" s="7" t="s">
        <v>161</v>
      </c>
      <c r="R101" s="8"/>
    </row>
    <row r="102" spans="1:18" ht="15" customHeight="1">
      <c r="A102" s="6" t="s">
        <v>83</v>
      </c>
      <c r="B102" s="7"/>
      <c r="C102" s="7" t="s">
        <v>162</v>
      </c>
      <c r="D102" s="8"/>
      <c r="F102" s="6" t="s">
        <v>83</v>
      </c>
      <c r="G102" s="7"/>
      <c r="H102" s="7" t="s">
        <v>162</v>
      </c>
      <c r="I102" s="8"/>
      <c r="J102" s="6" t="s">
        <v>83</v>
      </c>
      <c r="K102" s="7"/>
      <c r="L102" s="7" t="s">
        <v>162</v>
      </c>
      <c r="M102" s="8"/>
      <c r="O102" s="6" t="s">
        <v>83</v>
      </c>
      <c r="P102" s="7"/>
      <c r="Q102" s="7" t="s">
        <v>162</v>
      </c>
      <c r="R102" s="8"/>
    </row>
    <row r="103" spans="1:18" ht="15" customHeight="1" thickBot="1">
      <c r="A103" s="9" t="s">
        <v>84</v>
      </c>
      <c r="B103" s="10"/>
      <c r="C103" s="10"/>
      <c r="D103" s="11"/>
      <c r="F103" s="9" t="s">
        <v>84</v>
      </c>
      <c r="G103" s="10"/>
      <c r="H103" s="10"/>
      <c r="I103" s="11"/>
      <c r="J103" s="9" t="s">
        <v>84</v>
      </c>
      <c r="K103" s="10"/>
      <c r="L103" s="10"/>
      <c r="M103" s="11"/>
      <c r="O103" s="9" t="s">
        <v>84</v>
      </c>
      <c r="P103" s="10"/>
      <c r="Q103" s="10"/>
      <c r="R103" s="11"/>
    </row>
    <row r="104" spans="1:18" ht="15" customHeight="1">
      <c r="A104" s="13" t="s">
        <v>85</v>
      </c>
      <c r="B104" s="157"/>
      <c r="C104" s="158"/>
      <c r="D104" s="159" t="s">
        <v>15</v>
      </c>
      <c r="F104" s="13" t="s">
        <v>85</v>
      </c>
      <c r="G104" s="157"/>
      <c r="H104" s="158"/>
      <c r="I104" s="159" t="s">
        <v>15</v>
      </c>
      <c r="J104" s="13" t="s">
        <v>85</v>
      </c>
      <c r="K104" s="157"/>
      <c r="L104" s="158"/>
      <c r="M104" s="159" t="s">
        <v>15</v>
      </c>
      <c r="O104" s="13" t="s">
        <v>85</v>
      </c>
      <c r="P104" s="157"/>
      <c r="Q104" s="158"/>
      <c r="R104" s="159" t="s">
        <v>15</v>
      </c>
    </row>
    <row r="105" spans="1:18" ht="15" customHeight="1" thickBot="1">
      <c r="A105" s="160" t="s">
        <v>163</v>
      </c>
      <c r="B105" s="15"/>
      <c r="C105" s="161"/>
      <c r="D105" s="162"/>
      <c r="F105" s="160" t="s">
        <v>163</v>
      </c>
      <c r="G105" s="15"/>
      <c r="H105" s="161"/>
      <c r="I105" s="162"/>
      <c r="J105" s="160" t="s">
        <v>163</v>
      </c>
      <c r="K105" s="15"/>
      <c r="L105" s="161"/>
      <c r="M105" s="162"/>
      <c r="O105" s="160" t="s">
        <v>163</v>
      </c>
      <c r="P105" s="15"/>
      <c r="Q105" s="161"/>
      <c r="R105" s="162"/>
    </row>
    <row r="106" spans="1:18" ht="15" customHeight="1" thickBot="1">
      <c r="A106" s="67"/>
      <c r="B106" s="67"/>
      <c r="C106" s="67"/>
      <c r="D106" s="67"/>
      <c r="F106" s="67"/>
      <c r="G106" s="67"/>
      <c r="H106" s="67"/>
      <c r="I106" s="67"/>
      <c r="J106"/>
      <c r="K106"/>
      <c r="L106"/>
      <c r="M106"/>
      <c r="N106"/>
      <c r="O106"/>
      <c r="P106"/>
      <c r="Q106"/>
      <c r="R106"/>
    </row>
    <row r="107" spans="1:18" ht="15.75" customHeight="1">
      <c r="A107" s="18"/>
      <c r="B107" s="19" t="s">
        <v>69</v>
      </c>
      <c r="C107" s="20"/>
      <c r="D107" s="21"/>
      <c r="F107" s="18"/>
      <c r="G107" s="19" t="s">
        <v>69</v>
      </c>
      <c r="H107" s="20"/>
      <c r="I107" s="21" t="s">
        <v>108</v>
      </c>
      <c r="J107" s="18"/>
      <c r="K107" s="19" t="s">
        <v>69</v>
      </c>
      <c r="L107" s="20"/>
      <c r="M107" s="22"/>
      <c r="O107" s="18"/>
      <c r="P107" s="19" t="s">
        <v>69</v>
      </c>
      <c r="Q107" s="20"/>
      <c r="R107" s="21" t="s">
        <v>109</v>
      </c>
    </row>
    <row r="108" spans="1:18" ht="15.75" customHeight="1" thickBot="1">
      <c r="A108" s="23"/>
      <c r="B108" s="24" t="s">
        <v>72</v>
      </c>
      <c r="C108" s="25"/>
      <c r="D108" s="26"/>
      <c r="F108" s="23"/>
      <c r="G108" s="24" t="s">
        <v>72</v>
      </c>
      <c r="H108" s="25"/>
      <c r="I108" s="26"/>
      <c r="J108" s="23"/>
      <c r="K108" s="24" t="s">
        <v>72</v>
      </c>
      <c r="L108" s="25"/>
      <c r="M108" s="26"/>
      <c r="O108" s="23"/>
      <c r="P108" s="24" t="s">
        <v>72</v>
      </c>
      <c r="Q108" s="25"/>
      <c r="R108" s="26"/>
    </row>
    <row r="110" spans="1:17" ht="15.75">
      <c r="A110" s="12" t="s">
        <v>73</v>
      </c>
      <c r="B110" s="14" t="str">
        <f>+B4</f>
        <v>Zell</v>
      </c>
      <c r="C110" s="27"/>
      <c r="F110" s="12" t="s">
        <v>73</v>
      </c>
      <c r="G110" s="14" t="str">
        <f>+B4</f>
        <v>Zell</v>
      </c>
      <c r="H110" s="27"/>
      <c r="J110" s="12" t="s">
        <v>73</v>
      </c>
      <c r="K110" s="14" t="str">
        <f>+B4</f>
        <v>Zell</v>
      </c>
      <c r="L110" s="27"/>
      <c r="O110" s="12" t="s">
        <v>73</v>
      </c>
      <c r="P110" s="14" t="str">
        <f>+B4</f>
        <v>Zell</v>
      </c>
      <c r="Q110" s="27"/>
    </row>
    <row r="112" spans="1:18" ht="15.75">
      <c r="A112" s="7" t="str">
        <f>+A6</f>
        <v>Gruppe:</v>
      </c>
      <c r="B112" s="7" t="s">
        <v>110</v>
      </c>
      <c r="C112" s="7" t="s">
        <v>76</v>
      </c>
      <c r="D112" s="7"/>
      <c r="F112" s="7" t="str">
        <f>+A6</f>
        <v>Gruppe:</v>
      </c>
      <c r="G112" s="7" t="s">
        <v>111</v>
      </c>
      <c r="H112" s="7" t="s">
        <v>76</v>
      </c>
      <c r="I112" s="7"/>
      <c r="J112" s="7" t="str">
        <f>+A6</f>
        <v>Gruppe:</v>
      </c>
      <c r="K112" s="7" t="s">
        <v>112</v>
      </c>
      <c r="L112" s="7" t="s">
        <v>76</v>
      </c>
      <c r="M112" s="7"/>
      <c r="O112" s="7" t="str">
        <f>+A6</f>
        <v>Gruppe:</v>
      </c>
      <c r="P112" s="7" t="s">
        <v>113</v>
      </c>
      <c r="Q112" s="7" t="s">
        <v>76</v>
      </c>
      <c r="R112" s="7"/>
    </row>
    <row r="114" spans="1:18" ht="16.5" thickBot="1">
      <c r="A114" s="28" t="str">
        <f>'12er-System'!$B$4</f>
        <v>Binder</v>
      </c>
      <c r="B114" s="29" t="s">
        <v>20</v>
      </c>
      <c r="C114" s="28" t="str">
        <f>'12er-System'!$B$6</f>
        <v>Bulling</v>
      </c>
      <c r="D114" s="28"/>
      <c r="F114" s="28" t="str">
        <f>'12er-System'!$B$5</f>
        <v>Jooß</v>
      </c>
      <c r="G114" s="29" t="s">
        <v>20</v>
      </c>
      <c r="H114" s="28">
        <f>'12er-System'!$B$15</f>
        <v>0</v>
      </c>
      <c r="I114" s="28"/>
      <c r="J114" s="28" t="str">
        <f>'12er-System'!$B$4</f>
        <v>Binder</v>
      </c>
      <c r="K114" s="29" t="s">
        <v>20</v>
      </c>
      <c r="L114" s="28" t="str">
        <f>'12er-System'!$B$12</f>
        <v>Reuter</v>
      </c>
      <c r="M114" s="28"/>
      <c r="O114" s="28" t="str">
        <f>'12er-System'!$B$5</f>
        <v>Jooß</v>
      </c>
      <c r="P114" s="29" t="s">
        <v>20</v>
      </c>
      <c r="Q114" s="28" t="str">
        <f>'12er-System'!$B$11</f>
        <v>Schwarz</v>
      </c>
      <c r="R114" s="28"/>
    </row>
    <row r="115" spans="2:16" ht="15.75">
      <c r="B115" s="30"/>
      <c r="G115" s="30"/>
      <c r="K115" s="30"/>
      <c r="P115" s="30"/>
    </row>
    <row r="116" spans="1:15" ht="16.5" thickBot="1">
      <c r="A116" s="12" t="s">
        <v>80</v>
      </c>
      <c r="F116" s="12" t="s">
        <v>80</v>
      </c>
      <c r="J116" s="12" t="s">
        <v>80</v>
      </c>
      <c r="O116" s="12" t="s">
        <v>80</v>
      </c>
    </row>
    <row r="117" spans="1:18" ht="15.75">
      <c r="A117" s="2"/>
      <c r="B117" s="3" t="s">
        <v>81</v>
      </c>
      <c r="C117" s="4"/>
      <c r="D117" s="5" t="s">
        <v>81</v>
      </c>
      <c r="F117" s="2"/>
      <c r="G117" s="3" t="s">
        <v>81</v>
      </c>
      <c r="H117" s="4"/>
      <c r="I117" s="5" t="s">
        <v>81</v>
      </c>
      <c r="J117" s="2"/>
      <c r="K117" s="3" t="s">
        <v>81</v>
      </c>
      <c r="L117" s="4"/>
      <c r="M117" s="5" t="s">
        <v>81</v>
      </c>
      <c r="O117" s="2"/>
      <c r="P117" s="3" t="s">
        <v>81</v>
      </c>
      <c r="Q117" s="4"/>
      <c r="R117" s="5" t="s">
        <v>81</v>
      </c>
    </row>
    <row r="118" spans="1:18" ht="15.75">
      <c r="A118" s="6" t="s">
        <v>82</v>
      </c>
      <c r="B118" s="7"/>
      <c r="C118" s="7" t="s">
        <v>161</v>
      </c>
      <c r="D118" s="8"/>
      <c r="F118" s="6" t="s">
        <v>82</v>
      </c>
      <c r="G118" s="7"/>
      <c r="H118" s="7" t="s">
        <v>161</v>
      </c>
      <c r="I118" s="8"/>
      <c r="J118" s="6" t="s">
        <v>82</v>
      </c>
      <c r="K118" s="7"/>
      <c r="L118" s="7" t="s">
        <v>161</v>
      </c>
      <c r="M118" s="8"/>
      <c r="O118" s="6" t="s">
        <v>82</v>
      </c>
      <c r="P118" s="7"/>
      <c r="Q118" s="7" t="s">
        <v>161</v>
      </c>
      <c r="R118" s="8"/>
    </row>
    <row r="119" spans="1:18" ht="15.75">
      <c r="A119" s="6" t="s">
        <v>83</v>
      </c>
      <c r="B119" s="7"/>
      <c r="C119" s="7" t="s">
        <v>162</v>
      </c>
      <c r="D119" s="8"/>
      <c r="F119" s="6" t="s">
        <v>83</v>
      </c>
      <c r="G119" s="7"/>
      <c r="H119" s="7" t="s">
        <v>162</v>
      </c>
      <c r="I119" s="8"/>
      <c r="J119" s="6" t="s">
        <v>83</v>
      </c>
      <c r="K119" s="7"/>
      <c r="L119" s="7" t="s">
        <v>162</v>
      </c>
      <c r="M119" s="8"/>
      <c r="O119" s="6" t="s">
        <v>83</v>
      </c>
      <c r="P119" s="7"/>
      <c r="Q119" s="7" t="s">
        <v>162</v>
      </c>
      <c r="R119" s="8"/>
    </row>
    <row r="120" spans="1:18" ht="16.5" thickBot="1">
      <c r="A120" s="9" t="s">
        <v>84</v>
      </c>
      <c r="B120" s="10"/>
      <c r="C120" s="10"/>
      <c r="D120" s="11"/>
      <c r="F120" s="9" t="s">
        <v>84</v>
      </c>
      <c r="G120" s="10"/>
      <c r="H120" s="10"/>
      <c r="I120" s="11"/>
      <c r="J120" s="9" t="s">
        <v>84</v>
      </c>
      <c r="K120" s="10"/>
      <c r="L120" s="10"/>
      <c r="M120" s="11"/>
      <c r="O120" s="9" t="s">
        <v>84</v>
      </c>
      <c r="P120" s="10"/>
      <c r="Q120" s="10"/>
      <c r="R120" s="11"/>
    </row>
    <row r="121" spans="1:18" ht="15.75">
      <c r="A121" s="13" t="s">
        <v>85</v>
      </c>
      <c r="B121" s="157"/>
      <c r="C121" s="158"/>
      <c r="D121" s="159" t="s">
        <v>15</v>
      </c>
      <c r="F121" s="13" t="s">
        <v>85</v>
      </c>
      <c r="G121" s="157"/>
      <c r="H121" s="158"/>
      <c r="I121" s="159" t="s">
        <v>15</v>
      </c>
      <c r="J121" s="13" t="s">
        <v>85</v>
      </c>
      <c r="K121" s="157"/>
      <c r="L121" s="158"/>
      <c r="M121" s="159" t="s">
        <v>15</v>
      </c>
      <c r="O121" s="13" t="s">
        <v>85</v>
      </c>
      <c r="P121" s="157"/>
      <c r="Q121" s="158"/>
      <c r="R121" s="159" t="s">
        <v>15</v>
      </c>
    </row>
    <row r="122" spans="1:18" ht="16.5" thickBot="1">
      <c r="A122" s="160" t="s">
        <v>163</v>
      </c>
      <c r="B122" s="15"/>
      <c r="C122" s="161"/>
      <c r="D122" s="162"/>
      <c r="F122" s="160" t="s">
        <v>163</v>
      </c>
      <c r="G122" s="15"/>
      <c r="H122" s="161"/>
      <c r="I122" s="162"/>
      <c r="J122" s="160" t="s">
        <v>163</v>
      </c>
      <c r="K122" s="15"/>
      <c r="L122" s="161"/>
      <c r="M122" s="162"/>
      <c r="O122" s="160" t="s">
        <v>163</v>
      </c>
      <c r="P122" s="15"/>
      <c r="Q122" s="161"/>
      <c r="R122" s="162"/>
    </row>
    <row r="124" ht="16.5" thickBot="1"/>
    <row r="125" spans="1:18" ht="15.75">
      <c r="A125" s="18"/>
      <c r="B125" s="19" t="s">
        <v>69</v>
      </c>
      <c r="C125" s="20"/>
      <c r="D125" s="22"/>
      <c r="F125" s="18"/>
      <c r="G125" s="19" t="s">
        <v>69</v>
      </c>
      <c r="H125" s="20"/>
      <c r="I125" s="22"/>
      <c r="J125" s="18"/>
      <c r="K125" s="19" t="s">
        <v>69</v>
      </c>
      <c r="L125" s="20"/>
      <c r="M125" s="22"/>
      <c r="O125" s="18"/>
      <c r="P125" s="19" t="s">
        <v>69</v>
      </c>
      <c r="Q125" s="20"/>
      <c r="R125" s="22"/>
    </row>
    <row r="126" spans="1:18" ht="16.5" thickBot="1">
      <c r="A126" s="23"/>
      <c r="B126" s="24" t="s">
        <v>72</v>
      </c>
      <c r="C126" s="25"/>
      <c r="D126" s="26"/>
      <c r="F126" s="23"/>
      <c r="G126" s="24" t="s">
        <v>72</v>
      </c>
      <c r="H126" s="25"/>
      <c r="I126" s="26"/>
      <c r="J126" s="23"/>
      <c r="K126" s="24" t="s">
        <v>72</v>
      </c>
      <c r="L126" s="25"/>
      <c r="M126" s="26"/>
      <c r="O126" s="23"/>
      <c r="P126" s="24" t="s">
        <v>72</v>
      </c>
      <c r="Q126" s="25"/>
      <c r="R126" s="26"/>
    </row>
    <row r="128" spans="1:17" ht="15.75">
      <c r="A128" s="12" t="s">
        <v>73</v>
      </c>
      <c r="B128" s="14" t="str">
        <f>+B4</f>
        <v>Zell</v>
      </c>
      <c r="C128" s="27"/>
      <c r="F128" s="12" t="s">
        <v>73</v>
      </c>
      <c r="G128" s="14" t="str">
        <f>+B4</f>
        <v>Zell</v>
      </c>
      <c r="H128" s="27"/>
      <c r="J128" s="12" t="s">
        <v>73</v>
      </c>
      <c r="K128" s="14" t="str">
        <f>+B4</f>
        <v>Zell</v>
      </c>
      <c r="L128" s="27"/>
      <c r="O128" s="12" t="s">
        <v>73</v>
      </c>
      <c r="P128" s="14" t="str">
        <f>+B4</f>
        <v>Zell</v>
      </c>
      <c r="Q128" s="27"/>
    </row>
    <row r="130" spans="1:18" ht="15.75">
      <c r="A130" s="7" t="str">
        <f>+A6</f>
        <v>Gruppe:</v>
      </c>
      <c r="B130" s="7" t="s">
        <v>114</v>
      </c>
      <c r="C130" s="7" t="s">
        <v>76</v>
      </c>
      <c r="D130" s="7"/>
      <c r="F130" s="7" t="str">
        <f>+A6</f>
        <v>Gruppe:</v>
      </c>
      <c r="G130" s="7" t="s">
        <v>115</v>
      </c>
      <c r="H130" s="7" t="s">
        <v>76</v>
      </c>
      <c r="I130" s="7"/>
      <c r="J130" s="7" t="str">
        <f>+A6</f>
        <v>Gruppe:</v>
      </c>
      <c r="K130" s="7" t="s">
        <v>116</v>
      </c>
      <c r="L130" s="7" t="s">
        <v>76</v>
      </c>
      <c r="M130" s="7"/>
      <c r="O130" s="7" t="str">
        <f>+A6</f>
        <v>Gruppe:</v>
      </c>
      <c r="P130" s="7" t="s">
        <v>117</v>
      </c>
      <c r="Q130" s="7" t="s">
        <v>76</v>
      </c>
      <c r="R130" s="7"/>
    </row>
    <row r="132" spans="1:18" ht="16.5" thickBot="1">
      <c r="A132" s="28" t="str">
        <f>'12er-System'!$B$7</f>
        <v>Straubmüller</v>
      </c>
      <c r="B132" s="29" t="s">
        <v>20</v>
      </c>
      <c r="C132" s="28" t="str">
        <f>'12er-System'!$B$14</f>
        <v>Schweizer</v>
      </c>
      <c r="D132" s="28"/>
      <c r="F132" s="28" t="str">
        <f>'12er-System'!$B$8</f>
        <v>Heidel</v>
      </c>
      <c r="G132" s="29" t="s">
        <v>20</v>
      </c>
      <c r="H132" s="28" t="str">
        <f>'12er-System'!$B$13</f>
        <v>Ostertag</v>
      </c>
      <c r="I132" s="28"/>
      <c r="J132" s="28" t="str">
        <f>'12er-System'!$B$6</f>
        <v>Bulling</v>
      </c>
      <c r="K132" s="29" t="s">
        <v>20</v>
      </c>
      <c r="L132" s="28" t="str">
        <f>'12er-System'!$B$10</f>
        <v>Bauer</v>
      </c>
      <c r="M132" s="28"/>
      <c r="O132" s="28" t="str">
        <f>'12er-System'!$B$7</f>
        <v>Straubmüller</v>
      </c>
      <c r="P132" s="29" t="s">
        <v>20</v>
      </c>
      <c r="Q132" s="28" t="str">
        <f>'12er-System'!$B$9</f>
        <v>Ly</v>
      </c>
      <c r="R132" s="28"/>
    </row>
    <row r="133" spans="2:16" ht="15.75">
      <c r="B133" s="30"/>
      <c r="G133" s="30"/>
      <c r="K133" s="30"/>
      <c r="P133" s="30" t="s">
        <v>160</v>
      </c>
    </row>
    <row r="134" spans="1:15" ht="16.5" thickBot="1">
      <c r="A134" s="12" t="s">
        <v>80</v>
      </c>
      <c r="F134" s="12" t="s">
        <v>80</v>
      </c>
      <c r="J134" s="12" t="s">
        <v>80</v>
      </c>
      <c r="O134" s="12" t="s">
        <v>80</v>
      </c>
    </row>
    <row r="135" spans="1:18" ht="15.75">
      <c r="A135" s="2"/>
      <c r="B135" s="3" t="s">
        <v>81</v>
      </c>
      <c r="C135" s="4"/>
      <c r="D135" s="5" t="s">
        <v>81</v>
      </c>
      <c r="F135" s="2"/>
      <c r="G135" s="3" t="s">
        <v>81</v>
      </c>
      <c r="H135" s="4"/>
      <c r="I135" s="5" t="s">
        <v>81</v>
      </c>
      <c r="J135" s="2"/>
      <c r="K135" s="3" t="s">
        <v>81</v>
      </c>
      <c r="L135" s="4"/>
      <c r="M135" s="5" t="s">
        <v>81</v>
      </c>
      <c r="O135" s="2"/>
      <c r="P135" s="3" t="s">
        <v>81</v>
      </c>
      <c r="Q135" s="4"/>
      <c r="R135" s="5" t="s">
        <v>81</v>
      </c>
    </row>
    <row r="136" spans="1:18" ht="15.75">
      <c r="A136" s="6" t="s">
        <v>82</v>
      </c>
      <c r="B136" s="7"/>
      <c r="C136" s="7" t="s">
        <v>161</v>
      </c>
      <c r="D136" s="8"/>
      <c r="F136" s="6" t="s">
        <v>82</v>
      </c>
      <c r="G136" s="7"/>
      <c r="H136" s="7" t="s">
        <v>161</v>
      </c>
      <c r="I136" s="8"/>
      <c r="J136" s="6" t="s">
        <v>82</v>
      </c>
      <c r="K136" s="7"/>
      <c r="L136" s="7" t="s">
        <v>161</v>
      </c>
      <c r="M136" s="8"/>
      <c r="O136" s="6" t="s">
        <v>82</v>
      </c>
      <c r="P136" s="7"/>
      <c r="Q136" s="7" t="s">
        <v>161</v>
      </c>
      <c r="R136" s="8"/>
    </row>
    <row r="137" spans="1:18" ht="15.75">
      <c r="A137" s="6" t="s">
        <v>83</v>
      </c>
      <c r="B137" s="7"/>
      <c r="C137" s="7" t="s">
        <v>162</v>
      </c>
      <c r="D137" s="8"/>
      <c r="F137" s="6" t="s">
        <v>83</v>
      </c>
      <c r="G137" s="7"/>
      <c r="H137" s="7" t="s">
        <v>162</v>
      </c>
      <c r="I137" s="8"/>
      <c r="J137" s="6" t="s">
        <v>83</v>
      </c>
      <c r="K137" s="7"/>
      <c r="L137" s="7" t="s">
        <v>162</v>
      </c>
      <c r="M137" s="8"/>
      <c r="O137" s="6" t="s">
        <v>83</v>
      </c>
      <c r="P137" s="7"/>
      <c r="Q137" s="7" t="s">
        <v>162</v>
      </c>
      <c r="R137" s="8"/>
    </row>
    <row r="138" spans="1:18" ht="16.5" thickBot="1">
      <c r="A138" s="9" t="s">
        <v>84</v>
      </c>
      <c r="B138" s="10"/>
      <c r="C138" s="10"/>
      <c r="D138" s="11"/>
      <c r="F138" s="9" t="s">
        <v>84</v>
      </c>
      <c r="G138" s="10"/>
      <c r="H138" s="10"/>
      <c r="I138" s="11"/>
      <c r="J138" s="9" t="s">
        <v>84</v>
      </c>
      <c r="K138" s="10"/>
      <c r="L138" s="10"/>
      <c r="M138" s="11"/>
      <c r="O138" s="9" t="s">
        <v>84</v>
      </c>
      <c r="P138" s="10"/>
      <c r="Q138" s="10"/>
      <c r="R138" s="11"/>
    </row>
    <row r="139" spans="1:18" ht="15.75">
      <c r="A139" s="13" t="s">
        <v>85</v>
      </c>
      <c r="B139" s="157"/>
      <c r="C139" s="158"/>
      <c r="D139" s="159" t="s">
        <v>15</v>
      </c>
      <c r="F139" s="13" t="s">
        <v>85</v>
      </c>
      <c r="G139" s="157"/>
      <c r="H139" s="158"/>
      <c r="I139" s="159" t="s">
        <v>15</v>
      </c>
      <c r="J139" s="13" t="s">
        <v>85</v>
      </c>
      <c r="K139" s="157"/>
      <c r="L139" s="158"/>
      <c r="M139" s="159" t="s">
        <v>15</v>
      </c>
      <c r="O139" s="13" t="s">
        <v>85</v>
      </c>
      <c r="P139" s="157"/>
      <c r="Q139" s="158"/>
      <c r="R139" s="159" t="s">
        <v>15</v>
      </c>
    </row>
    <row r="140" spans="1:18" ht="16.5" thickBot="1">
      <c r="A140" s="160" t="s">
        <v>163</v>
      </c>
      <c r="B140" s="15"/>
      <c r="C140" s="161"/>
      <c r="D140" s="162"/>
      <c r="F140" s="160" t="s">
        <v>163</v>
      </c>
      <c r="G140" s="15"/>
      <c r="H140" s="161"/>
      <c r="I140" s="162"/>
      <c r="J140" s="160" t="s">
        <v>163</v>
      </c>
      <c r="K140" s="15"/>
      <c r="L140" s="161"/>
      <c r="M140" s="162"/>
      <c r="O140" s="160" t="s">
        <v>163</v>
      </c>
      <c r="P140" s="15"/>
      <c r="Q140" s="161"/>
      <c r="R140" s="162"/>
    </row>
    <row r="141" ht="16.5" thickBot="1"/>
    <row r="142" spans="1:18" ht="15.75">
      <c r="A142" s="18"/>
      <c r="B142" s="19" t="s">
        <v>69</v>
      </c>
      <c r="C142" s="20"/>
      <c r="D142" s="22"/>
      <c r="F142" s="18"/>
      <c r="G142" s="19" t="s">
        <v>69</v>
      </c>
      <c r="H142" s="20"/>
      <c r="I142" s="22"/>
      <c r="J142" s="18"/>
      <c r="K142" s="19" t="s">
        <v>69</v>
      </c>
      <c r="L142" s="20"/>
      <c r="M142" s="22"/>
      <c r="O142" s="18"/>
      <c r="P142" s="19" t="s">
        <v>69</v>
      </c>
      <c r="Q142" s="20"/>
      <c r="R142" s="22"/>
    </row>
    <row r="143" spans="1:18" ht="16.5" thickBot="1">
      <c r="A143" s="23"/>
      <c r="B143" s="24" t="s">
        <v>72</v>
      </c>
      <c r="C143" s="25"/>
      <c r="D143" s="26"/>
      <c r="F143" s="23"/>
      <c r="G143" s="24" t="s">
        <v>72</v>
      </c>
      <c r="H143" s="25"/>
      <c r="I143" s="26"/>
      <c r="J143" s="23"/>
      <c r="K143" s="24" t="s">
        <v>72</v>
      </c>
      <c r="L143" s="25"/>
      <c r="M143" s="26"/>
      <c r="O143" s="23"/>
      <c r="P143" s="24" t="s">
        <v>72</v>
      </c>
      <c r="Q143" s="25"/>
      <c r="R143" s="26"/>
    </row>
    <row r="145" spans="1:17" ht="15.75">
      <c r="A145" s="12" t="s">
        <v>73</v>
      </c>
      <c r="B145" s="14" t="str">
        <f>+B4</f>
        <v>Zell</v>
      </c>
      <c r="C145" s="27"/>
      <c r="F145" s="12" t="s">
        <v>73</v>
      </c>
      <c r="G145" s="14" t="str">
        <f>+B4</f>
        <v>Zell</v>
      </c>
      <c r="H145" s="27"/>
      <c r="J145" s="12" t="s">
        <v>73</v>
      </c>
      <c r="K145" s="14" t="str">
        <f>+B4</f>
        <v>Zell</v>
      </c>
      <c r="L145" s="27"/>
      <c r="O145" s="12" t="s">
        <v>73</v>
      </c>
      <c r="P145" s="14" t="str">
        <f>+B4</f>
        <v>Zell</v>
      </c>
      <c r="Q145" s="27"/>
    </row>
    <row r="147" spans="1:18" ht="15.75">
      <c r="A147" s="7" t="str">
        <f>+A6</f>
        <v>Gruppe:</v>
      </c>
      <c r="B147" s="7" t="s">
        <v>118</v>
      </c>
      <c r="C147" s="7" t="s">
        <v>76</v>
      </c>
      <c r="D147" s="7"/>
      <c r="F147" s="7" t="str">
        <f>+A6</f>
        <v>Gruppe:</v>
      </c>
      <c r="G147" s="7" t="s">
        <v>119</v>
      </c>
      <c r="H147" s="7" t="s">
        <v>76</v>
      </c>
      <c r="I147" s="7"/>
      <c r="J147" s="7" t="str">
        <f>+A6</f>
        <v>Gruppe:</v>
      </c>
      <c r="K147" s="7" t="s">
        <v>120</v>
      </c>
      <c r="L147" s="7" t="s">
        <v>76</v>
      </c>
      <c r="M147" s="7"/>
      <c r="O147" s="7" t="str">
        <f>+A6</f>
        <v>Gruppe:</v>
      </c>
      <c r="P147" s="7" t="s">
        <v>121</v>
      </c>
      <c r="Q147" s="7" t="s">
        <v>76</v>
      </c>
      <c r="R147" s="7"/>
    </row>
    <row r="149" spans="1:18" ht="16.5" thickBot="1">
      <c r="A149" s="28" t="str">
        <f>'12er-System'!$B$9</f>
        <v>Ly</v>
      </c>
      <c r="B149" s="29" t="s">
        <v>20</v>
      </c>
      <c r="C149" s="28" t="str">
        <f>'12er-System'!$B$12</f>
        <v>Reuter</v>
      </c>
      <c r="D149" s="28"/>
      <c r="F149" s="28" t="str">
        <f>'12er-System'!$B$10</f>
        <v>Bauer</v>
      </c>
      <c r="G149" s="29" t="s">
        <v>20</v>
      </c>
      <c r="H149" s="28" t="str">
        <f>'12er-System'!$B$11</f>
        <v>Schwarz</v>
      </c>
      <c r="I149" s="28"/>
      <c r="J149" s="28" t="str">
        <f>'12er-System'!$B$8</f>
        <v>Heidel</v>
      </c>
      <c r="K149" s="29" t="s">
        <v>20</v>
      </c>
      <c r="L149" s="28">
        <f>'12er-System'!$B$15</f>
        <v>0</v>
      </c>
      <c r="M149" s="28"/>
      <c r="O149" s="28" t="str">
        <f>'12er-System'!$B$13</f>
        <v>Ostertag</v>
      </c>
      <c r="P149" s="29" t="s">
        <v>20</v>
      </c>
      <c r="Q149" s="28" t="str">
        <f>'12er-System'!$B$14</f>
        <v>Schweizer</v>
      </c>
      <c r="R149" s="28"/>
    </row>
    <row r="150" spans="2:16" ht="15.75">
      <c r="B150" s="30"/>
      <c r="G150" s="30"/>
      <c r="K150" s="30"/>
      <c r="P150" s="30"/>
    </row>
    <row r="151" spans="1:15" ht="16.5" thickBot="1">
      <c r="A151" s="12" t="s">
        <v>80</v>
      </c>
      <c r="F151" s="12" t="s">
        <v>80</v>
      </c>
      <c r="J151" s="12" t="s">
        <v>80</v>
      </c>
      <c r="O151" s="12" t="s">
        <v>80</v>
      </c>
    </row>
    <row r="152" spans="1:18" ht="15.75">
      <c r="A152" s="2"/>
      <c r="B152" s="3" t="s">
        <v>81</v>
      </c>
      <c r="C152" s="4"/>
      <c r="D152" s="5" t="s">
        <v>81</v>
      </c>
      <c r="F152" s="2"/>
      <c r="G152" s="3" t="s">
        <v>81</v>
      </c>
      <c r="H152" s="4"/>
      <c r="I152" s="5" t="s">
        <v>81</v>
      </c>
      <c r="J152" s="2"/>
      <c r="K152" s="3" t="s">
        <v>81</v>
      </c>
      <c r="L152" s="4"/>
      <c r="M152" s="5" t="s">
        <v>81</v>
      </c>
      <c r="O152" s="2"/>
      <c r="P152" s="3" t="s">
        <v>81</v>
      </c>
      <c r="Q152" s="4"/>
      <c r="R152" s="5" t="s">
        <v>81</v>
      </c>
    </row>
    <row r="153" spans="1:18" ht="15.75">
      <c r="A153" s="6" t="s">
        <v>82</v>
      </c>
      <c r="B153" s="7"/>
      <c r="C153" s="7" t="s">
        <v>161</v>
      </c>
      <c r="D153" s="8"/>
      <c r="F153" s="6" t="s">
        <v>82</v>
      </c>
      <c r="G153" s="7"/>
      <c r="H153" s="7" t="s">
        <v>161</v>
      </c>
      <c r="I153" s="8"/>
      <c r="J153" s="6" t="s">
        <v>82</v>
      </c>
      <c r="K153" s="7"/>
      <c r="L153" s="7" t="s">
        <v>161</v>
      </c>
      <c r="M153" s="8"/>
      <c r="O153" s="6" t="s">
        <v>82</v>
      </c>
      <c r="P153" s="7"/>
      <c r="Q153" s="7" t="s">
        <v>161</v>
      </c>
      <c r="R153" s="8"/>
    </row>
    <row r="154" spans="1:18" ht="15.75">
      <c r="A154" s="6" t="s">
        <v>83</v>
      </c>
      <c r="B154" s="7"/>
      <c r="C154" s="7" t="s">
        <v>162</v>
      </c>
      <c r="D154" s="8"/>
      <c r="F154" s="6" t="s">
        <v>83</v>
      </c>
      <c r="G154" s="7"/>
      <c r="H154" s="7" t="s">
        <v>162</v>
      </c>
      <c r="I154" s="8"/>
      <c r="J154" s="6" t="s">
        <v>83</v>
      </c>
      <c r="K154" s="7"/>
      <c r="L154" s="7" t="s">
        <v>162</v>
      </c>
      <c r="M154" s="8"/>
      <c r="O154" s="6" t="s">
        <v>83</v>
      </c>
      <c r="P154" s="7"/>
      <c r="Q154" s="7" t="s">
        <v>162</v>
      </c>
      <c r="R154" s="8"/>
    </row>
    <row r="155" spans="1:18" ht="16.5" thickBot="1">
      <c r="A155" s="9" t="s">
        <v>84</v>
      </c>
      <c r="B155" s="10"/>
      <c r="C155" s="10"/>
      <c r="D155" s="11"/>
      <c r="F155" s="9" t="s">
        <v>84</v>
      </c>
      <c r="G155" s="10"/>
      <c r="H155" s="10"/>
      <c r="I155" s="11"/>
      <c r="J155" s="9" t="s">
        <v>84</v>
      </c>
      <c r="K155" s="10"/>
      <c r="L155" s="10"/>
      <c r="M155" s="11"/>
      <c r="O155" s="9" t="s">
        <v>84</v>
      </c>
      <c r="P155" s="10"/>
      <c r="Q155" s="10"/>
      <c r="R155" s="11"/>
    </row>
    <row r="156" spans="1:18" ht="15.75">
      <c r="A156" s="13" t="s">
        <v>85</v>
      </c>
      <c r="B156" s="157"/>
      <c r="C156" s="158"/>
      <c r="D156" s="159" t="s">
        <v>15</v>
      </c>
      <c r="F156" s="13" t="s">
        <v>85</v>
      </c>
      <c r="G156" s="157"/>
      <c r="H156" s="158"/>
      <c r="I156" s="159" t="s">
        <v>15</v>
      </c>
      <c r="J156" s="13" t="s">
        <v>85</v>
      </c>
      <c r="K156" s="157"/>
      <c r="L156" s="158"/>
      <c r="M156" s="159" t="s">
        <v>15</v>
      </c>
      <c r="O156" s="13" t="s">
        <v>85</v>
      </c>
      <c r="P156" s="157"/>
      <c r="Q156" s="158"/>
      <c r="R156" s="159" t="s">
        <v>15</v>
      </c>
    </row>
    <row r="157" spans="1:18" ht="16.5" thickBot="1">
      <c r="A157" s="160" t="s">
        <v>163</v>
      </c>
      <c r="B157" s="15"/>
      <c r="C157" s="161"/>
      <c r="D157" s="162"/>
      <c r="F157" s="160" t="s">
        <v>163</v>
      </c>
      <c r="G157" s="15"/>
      <c r="H157" s="161"/>
      <c r="I157" s="162"/>
      <c r="J157" s="160" t="s">
        <v>163</v>
      </c>
      <c r="K157" s="15"/>
      <c r="L157" s="161"/>
      <c r="M157" s="162"/>
      <c r="O157" s="160" t="s">
        <v>163</v>
      </c>
      <c r="P157" s="15"/>
      <c r="Q157" s="161"/>
      <c r="R157" s="162"/>
    </row>
    <row r="158" spans="10:18" ht="16.5" thickBot="1">
      <c r="J158"/>
      <c r="K158"/>
      <c r="L158"/>
      <c r="M158"/>
      <c r="N158"/>
      <c r="O158"/>
      <c r="P158"/>
      <c r="Q158"/>
      <c r="R158"/>
    </row>
    <row r="159" spans="1:18" ht="15.75">
      <c r="A159" s="18"/>
      <c r="B159" s="19" t="s">
        <v>69</v>
      </c>
      <c r="C159" s="20"/>
      <c r="D159" s="21"/>
      <c r="F159" s="18"/>
      <c r="G159" s="19" t="s">
        <v>69</v>
      </c>
      <c r="H159" s="20"/>
      <c r="I159" s="21" t="s">
        <v>122</v>
      </c>
      <c r="J159" s="18"/>
      <c r="K159" s="19" t="s">
        <v>69</v>
      </c>
      <c r="L159" s="20"/>
      <c r="M159" s="22"/>
      <c r="O159" s="18"/>
      <c r="P159" s="19" t="s">
        <v>69</v>
      </c>
      <c r="Q159" s="20"/>
      <c r="R159" s="21" t="s">
        <v>123</v>
      </c>
    </row>
    <row r="160" spans="1:18" ht="16.5" thickBot="1">
      <c r="A160" s="23"/>
      <c r="B160" s="24" t="s">
        <v>72</v>
      </c>
      <c r="C160" s="25"/>
      <c r="D160" s="26"/>
      <c r="F160" s="23"/>
      <c r="G160" s="24" t="s">
        <v>72</v>
      </c>
      <c r="H160" s="25"/>
      <c r="I160" s="26"/>
      <c r="J160" s="23"/>
      <c r="K160" s="24" t="s">
        <v>72</v>
      </c>
      <c r="L160" s="25"/>
      <c r="M160" s="26"/>
      <c r="O160" s="23"/>
      <c r="P160" s="24" t="s">
        <v>72</v>
      </c>
      <c r="Q160" s="25"/>
      <c r="R160" s="26"/>
    </row>
    <row r="162" spans="1:17" ht="15.75" customHeight="1">
      <c r="A162" s="12" t="s">
        <v>73</v>
      </c>
      <c r="B162" s="14" t="str">
        <f>+B4</f>
        <v>Zell</v>
      </c>
      <c r="C162" s="27"/>
      <c r="F162" s="12" t="s">
        <v>73</v>
      </c>
      <c r="G162" s="14" t="str">
        <f>+B4</f>
        <v>Zell</v>
      </c>
      <c r="H162" s="27"/>
      <c r="J162" s="12" t="s">
        <v>73</v>
      </c>
      <c r="K162" s="14" t="str">
        <f>+B108</f>
        <v>Schiedsrichterzettel</v>
      </c>
      <c r="L162" s="27"/>
      <c r="O162" s="12" t="s">
        <v>73</v>
      </c>
      <c r="P162" s="14" t="str">
        <f>+B108</f>
        <v>Schiedsrichterzettel</v>
      </c>
      <c r="Q162" s="27"/>
    </row>
    <row r="163" ht="15.75" customHeight="1"/>
    <row r="164" spans="1:18" ht="15.75" customHeight="1">
      <c r="A164" s="7" t="str">
        <f>+A6</f>
        <v>Gruppe:</v>
      </c>
      <c r="B164" s="7" t="s">
        <v>124</v>
      </c>
      <c r="C164" s="7" t="s">
        <v>76</v>
      </c>
      <c r="D164" s="7"/>
      <c r="F164" s="7" t="str">
        <f>+A6</f>
        <v>Gruppe:</v>
      </c>
      <c r="G164" s="7" t="s">
        <v>125</v>
      </c>
      <c r="H164" s="7" t="s">
        <v>76</v>
      </c>
      <c r="I164" s="7"/>
      <c r="J164" s="7" t="str">
        <f>+A110</f>
        <v>Disziplin:</v>
      </c>
      <c r="K164" s="69" t="s">
        <v>126</v>
      </c>
      <c r="L164" s="7" t="s">
        <v>76</v>
      </c>
      <c r="M164" s="7"/>
      <c r="O164" s="7" t="str">
        <f>+A110</f>
        <v>Disziplin:</v>
      </c>
      <c r="P164" s="69" t="s">
        <v>127</v>
      </c>
      <c r="Q164" s="7" t="s">
        <v>76</v>
      </c>
      <c r="R164" s="7"/>
    </row>
    <row r="165" ht="15.75" customHeight="1"/>
    <row r="166" spans="1:18" ht="15.75" customHeight="1" thickBot="1">
      <c r="A166" s="31" t="str">
        <f>'12er-System'!$B$4</f>
        <v>Binder</v>
      </c>
      <c r="B166" s="29" t="s">
        <v>20</v>
      </c>
      <c r="C166" s="28" t="str">
        <f>'12er-System'!$B$7</f>
        <v>Straubmüller</v>
      </c>
      <c r="D166" s="28"/>
      <c r="F166" s="28" t="str">
        <f>'12er-System'!$B$5</f>
        <v>Jooß</v>
      </c>
      <c r="G166" s="29" t="s">
        <v>20</v>
      </c>
      <c r="H166" s="28" t="str">
        <f>'12er-System'!$B$6</f>
        <v>Bulling</v>
      </c>
      <c r="I166" s="28"/>
      <c r="J166" s="28" t="str">
        <f>'12er-System'!$B$4</f>
        <v>Binder</v>
      </c>
      <c r="K166" s="29" t="s">
        <v>20</v>
      </c>
      <c r="L166" s="28" t="str">
        <f>'12er-System'!$B$13</f>
        <v>Ostertag</v>
      </c>
      <c r="M166" s="28"/>
      <c r="O166" s="28" t="str">
        <f>'12er-System'!$B$5</f>
        <v>Jooß</v>
      </c>
      <c r="P166" s="29" t="s">
        <v>20</v>
      </c>
      <c r="Q166" s="28" t="str">
        <f>'12er-System'!$B$12</f>
        <v>Reuter</v>
      </c>
      <c r="R166" s="28"/>
    </row>
    <row r="167" spans="2:16" ht="15.75" customHeight="1">
      <c r="B167" s="30"/>
      <c r="G167" s="30"/>
      <c r="K167" s="30"/>
      <c r="P167" s="30"/>
    </row>
    <row r="168" spans="1:15" ht="15.75" customHeight="1" thickBot="1">
      <c r="A168" s="12" t="s">
        <v>80</v>
      </c>
      <c r="F168" s="12" t="s">
        <v>80</v>
      </c>
      <c r="J168" s="12" t="s">
        <v>80</v>
      </c>
      <c r="O168" s="12" t="s">
        <v>80</v>
      </c>
    </row>
    <row r="169" spans="1:18" ht="15.75" customHeight="1">
      <c r="A169" s="2"/>
      <c r="B169" s="3" t="s">
        <v>81</v>
      </c>
      <c r="C169" s="4"/>
      <c r="D169" s="5" t="s">
        <v>81</v>
      </c>
      <c r="F169" s="2"/>
      <c r="G169" s="3" t="s">
        <v>81</v>
      </c>
      <c r="H169" s="4"/>
      <c r="I169" s="5" t="s">
        <v>81</v>
      </c>
      <c r="J169" s="2"/>
      <c r="K169" s="3" t="s">
        <v>81</v>
      </c>
      <c r="L169" s="4"/>
      <c r="M169" s="5" t="s">
        <v>81</v>
      </c>
      <c r="O169" s="2"/>
      <c r="P169" s="3" t="s">
        <v>81</v>
      </c>
      <c r="Q169" s="4"/>
      <c r="R169" s="5" t="s">
        <v>81</v>
      </c>
    </row>
    <row r="170" spans="1:18" ht="15.75" customHeight="1">
      <c r="A170" s="6" t="s">
        <v>82</v>
      </c>
      <c r="B170" s="7"/>
      <c r="C170" s="7" t="s">
        <v>161</v>
      </c>
      <c r="D170" s="8"/>
      <c r="F170" s="6" t="s">
        <v>82</v>
      </c>
      <c r="G170" s="7"/>
      <c r="H170" s="7" t="s">
        <v>161</v>
      </c>
      <c r="I170" s="8"/>
      <c r="J170" s="6" t="s">
        <v>82</v>
      </c>
      <c r="K170" s="7"/>
      <c r="L170" s="7" t="s">
        <v>161</v>
      </c>
      <c r="M170" s="8"/>
      <c r="O170" s="6" t="s">
        <v>82</v>
      </c>
      <c r="P170" s="7"/>
      <c r="Q170" s="7" t="s">
        <v>161</v>
      </c>
      <c r="R170" s="8"/>
    </row>
    <row r="171" spans="1:18" ht="15.75" customHeight="1">
      <c r="A171" s="6" t="s">
        <v>83</v>
      </c>
      <c r="B171" s="7"/>
      <c r="C171" s="7" t="s">
        <v>162</v>
      </c>
      <c r="D171" s="8"/>
      <c r="F171" s="6" t="s">
        <v>83</v>
      </c>
      <c r="G171" s="7"/>
      <c r="H171" s="7" t="s">
        <v>162</v>
      </c>
      <c r="I171" s="8"/>
      <c r="J171" s="6" t="s">
        <v>83</v>
      </c>
      <c r="K171" s="7"/>
      <c r="L171" s="7" t="s">
        <v>162</v>
      </c>
      <c r="M171" s="8"/>
      <c r="O171" s="6" t="s">
        <v>83</v>
      </c>
      <c r="P171" s="7"/>
      <c r="Q171" s="7" t="s">
        <v>162</v>
      </c>
      <c r="R171" s="8"/>
    </row>
    <row r="172" spans="1:18" ht="15.75" customHeight="1" thickBot="1">
      <c r="A172" s="9" t="s">
        <v>84</v>
      </c>
      <c r="B172" s="10"/>
      <c r="C172" s="10"/>
      <c r="D172" s="11"/>
      <c r="F172" s="9" t="s">
        <v>84</v>
      </c>
      <c r="G172" s="10"/>
      <c r="H172" s="10"/>
      <c r="I172" s="11"/>
      <c r="J172" s="9" t="s">
        <v>84</v>
      </c>
      <c r="K172" s="10"/>
      <c r="L172" s="10"/>
      <c r="M172" s="11"/>
      <c r="O172" s="9" t="s">
        <v>84</v>
      </c>
      <c r="P172" s="10"/>
      <c r="Q172" s="10"/>
      <c r="R172" s="11"/>
    </row>
    <row r="173" spans="1:18" ht="15.75" customHeight="1">
      <c r="A173" s="13" t="s">
        <v>85</v>
      </c>
      <c r="B173" s="157"/>
      <c r="C173" s="158"/>
      <c r="D173" s="159" t="s">
        <v>15</v>
      </c>
      <c r="F173" s="13" t="s">
        <v>85</v>
      </c>
      <c r="G173" s="157"/>
      <c r="H173" s="158"/>
      <c r="I173" s="159" t="s">
        <v>15</v>
      </c>
      <c r="J173" s="13" t="s">
        <v>85</v>
      </c>
      <c r="K173" s="157"/>
      <c r="L173" s="158"/>
      <c r="M173" s="159" t="s">
        <v>15</v>
      </c>
      <c r="O173" s="13" t="s">
        <v>85</v>
      </c>
      <c r="P173" s="157"/>
      <c r="Q173" s="158"/>
      <c r="R173" s="159" t="s">
        <v>15</v>
      </c>
    </row>
    <row r="174" spans="1:18" ht="15.75" customHeight="1" thickBot="1">
      <c r="A174" s="160" t="s">
        <v>163</v>
      </c>
      <c r="B174" s="15"/>
      <c r="C174" s="161"/>
      <c r="D174" s="162"/>
      <c r="F174" s="160" t="s">
        <v>163</v>
      </c>
      <c r="G174" s="15"/>
      <c r="H174" s="161"/>
      <c r="I174" s="162"/>
      <c r="J174" s="160" t="s">
        <v>163</v>
      </c>
      <c r="K174" s="15"/>
      <c r="L174" s="161"/>
      <c r="M174" s="162"/>
      <c r="O174" s="160" t="s">
        <v>163</v>
      </c>
      <c r="P174" s="15"/>
      <c r="Q174" s="161"/>
      <c r="R174" s="162"/>
    </row>
    <row r="176" ht="16.5" thickBot="1"/>
    <row r="177" spans="1:18" ht="15.75">
      <c r="A177" s="18"/>
      <c r="B177" s="19" t="s">
        <v>69</v>
      </c>
      <c r="C177" s="20"/>
      <c r="D177" s="22"/>
      <c r="F177" s="18"/>
      <c r="G177" s="19" t="s">
        <v>69</v>
      </c>
      <c r="H177" s="20"/>
      <c r="I177" s="22"/>
      <c r="J177" s="18"/>
      <c r="K177" s="19" t="s">
        <v>69</v>
      </c>
      <c r="L177" s="20"/>
      <c r="M177" s="22"/>
      <c r="O177" s="18"/>
      <c r="P177" s="19" t="s">
        <v>69</v>
      </c>
      <c r="Q177" s="20"/>
      <c r="R177" s="22"/>
    </row>
    <row r="178" spans="1:18" ht="16.5" thickBot="1">
      <c r="A178" s="23"/>
      <c r="B178" s="24" t="s">
        <v>72</v>
      </c>
      <c r="C178" s="25"/>
      <c r="D178" s="26"/>
      <c r="F178" s="23"/>
      <c r="G178" s="24" t="s">
        <v>72</v>
      </c>
      <c r="H178" s="25"/>
      <c r="I178" s="26"/>
      <c r="J178" s="23"/>
      <c r="K178" s="24" t="s">
        <v>72</v>
      </c>
      <c r="L178" s="25"/>
      <c r="M178" s="26"/>
      <c r="O178" s="23"/>
      <c r="P178" s="24" t="s">
        <v>72</v>
      </c>
      <c r="Q178" s="25"/>
      <c r="R178" s="26"/>
    </row>
    <row r="180" spans="1:17" ht="15.75">
      <c r="A180" s="12" t="s">
        <v>73</v>
      </c>
      <c r="B180" s="14" t="str">
        <f>+B4</f>
        <v>Zell</v>
      </c>
      <c r="C180" s="27"/>
      <c r="F180" s="12" t="s">
        <v>73</v>
      </c>
      <c r="G180" s="14" t="str">
        <f>+B4</f>
        <v>Zell</v>
      </c>
      <c r="H180" s="27"/>
      <c r="J180" s="12" t="s">
        <v>73</v>
      </c>
      <c r="K180" s="14" t="str">
        <f>+B108</f>
        <v>Schiedsrichterzettel</v>
      </c>
      <c r="L180" s="27"/>
      <c r="O180" s="12" t="s">
        <v>73</v>
      </c>
      <c r="P180" s="14" t="str">
        <f>+B108</f>
        <v>Schiedsrichterzettel</v>
      </c>
      <c r="Q180" s="27"/>
    </row>
    <row r="182" spans="1:18" ht="15.75">
      <c r="A182" s="7" t="str">
        <f>+A6</f>
        <v>Gruppe:</v>
      </c>
      <c r="B182" s="7" t="s">
        <v>128</v>
      </c>
      <c r="C182" s="7" t="s">
        <v>76</v>
      </c>
      <c r="D182" s="7"/>
      <c r="F182" s="7" t="str">
        <f>+A6</f>
        <v>Gruppe:</v>
      </c>
      <c r="G182" s="7" t="s">
        <v>129</v>
      </c>
      <c r="H182" s="7" t="s">
        <v>76</v>
      </c>
      <c r="I182" s="7"/>
      <c r="J182" s="7" t="str">
        <f>+A110</f>
        <v>Disziplin:</v>
      </c>
      <c r="K182" s="69" t="s">
        <v>130</v>
      </c>
      <c r="L182" s="7" t="s">
        <v>76</v>
      </c>
      <c r="M182" s="7"/>
      <c r="O182" s="7" t="str">
        <f>+A110</f>
        <v>Disziplin:</v>
      </c>
      <c r="P182" s="69" t="s">
        <v>131</v>
      </c>
      <c r="Q182" s="7" t="s">
        <v>76</v>
      </c>
      <c r="R182" s="7"/>
    </row>
    <row r="184" spans="1:18" ht="16.5" thickBot="1">
      <c r="A184" s="28" t="str">
        <f>'12er-System'!$B$8</f>
        <v>Heidel</v>
      </c>
      <c r="B184" s="29" t="s">
        <v>20</v>
      </c>
      <c r="C184" s="28" t="str">
        <f>'12er-System'!$B$14</f>
        <v>Schweizer</v>
      </c>
      <c r="D184" s="28"/>
      <c r="F184" s="28" t="str">
        <f>'12er-System'!$B$9</f>
        <v>Ly</v>
      </c>
      <c r="G184" s="29" t="s">
        <v>20</v>
      </c>
      <c r="H184" s="28" t="str">
        <f>'12er-System'!$B$13</f>
        <v>Ostertag</v>
      </c>
      <c r="I184" s="28"/>
      <c r="J184" s="28" t="str">
        <f>'12er-System'!$B$6</f>
        <v>Bulling</v>
      </c>
      <c r="K184" s="29" t="s">
        <v>20</v>
      </c>
      <c r="L184" s="28" t="str">
        <f>'12er-System'!$B$11</f>
        <v>Schwarz</v>
      </c>
      <c r="M184" s="28"/>
      <c r="O184" s="28" t="str">
        <f>'12er-System'!$B$7</f>
        <v>Straubmüller</v>
      </c>
      <c r="P184" s="29" t="s">
        <v>20</v>
      </c>
      <c r="Q184" s="28" t="str">
        <f>'12er-System'!$B$10</f>
        <v>Bauer</v>
      </c>
      <c r="R184" s="28"/>
    </row>
    <row r="185" spans="2:16" ht="15.75">
      <c r="B185" s="30"/>
      <c r="G185" s="30"/>
      <c r="K185" s="30"/>
      <c r="P185" s="30"/>
    </row>
    <row r="186" spans="1:15" ht="16.5" thickBot="1">
      <c r="A186" s="12" t="s">
        <v>80</v>
      </c>
      <c r="F186" s="12" t="s">
        <v>80</v>
      </c>
      <c r="J186" s="12" t="s">
        <v>80</v>
      </c>
      <c r="O186" s="12" t="s">
        <v>80</v>
      </c>
    </row>
    <row r="187" spans="1:18" ht="15.75">
      <c r="A187" s="2"/>
      <c r="B187" s="3" t="s">
        <v>81</v>
      </c>
      <c r="C187" s="4"/>
      <c r="D187" s="5" t="s">
        <v>81</v>
      </c>
      <c r="F187" s="2"/>
      <c r="G187" s="3" t="s">
        <v>81</v>
      </c>
      <c r="H187" s="4"/>
      <c r="I187" s="5" t="s">
        <v>81</v>
      </c>
      <c r="J187" s="2"/>
      <c r="K187" s="3" t="s">
        <v>81</v>
      </c>
      <c r="L187" s="4"/>
      <c r="M187" s="5" t="s">
        <v>81</v>
      </c>
      <c r="O187" s="2"/>
      <c r="P187" s="3" t="s">
        <v>81</v>
      </c>
      <c r="Q187" s="4"/>
      <c r="R187" s="5" t="s">
        <v>81</v>
      </c>
    </row>
    <row r="188" spans="1:18" ht="15.75">
      <c r="A188" s="6" t="s">
        <v>82</v>
      </c>
      <c r="B188" s="7"/>
      <c r="C188" s="7" t="s">
        <v>161</v>
      </c>
      <c r="D188" s="8"/>
      <c r="F188" s="6" t="s">
        <v>82</v>
      </c>
      <c r="G188" s="7"/>
      <c r="H188" s="7" t="s">
        <v>161</v>
      </c>
      <c r="I188" s="8"/>
      <c r="J188" s="6" t="s">
        <v>82</v>
      </c>
      <c r="K188" s="7"/>
      <c r="L188" s="7" t="s">
        <v>161</v>
      </c>
      <c r="M188" s="8"/>
      <c r="O188" s="6" t="s">
        <v>82</v>
      </c>
      <c r="P188" s="7"/>
      <c r="Q188" s="7" t="s">
        <v>161</v>
      </c>
      <c r="R188" s="8"/>
    </row>
    <row r="189" spans="1:18" ht="15.75">
      <c r="A189" s="6" t="s">
        <v>83</v>
      </c>
      <c r="B189" s="7"/>
      <c r="C189" s="7" t="s">
        <v>162</v>
      </c>
      <c r="D189" s="8"/>
      <c r="F189" s="6" t="s">
        <v>83</v>
      </c>
      <c r="G189" s="7"/>
      <c r="H189" s="7" t="s">
        <v>162</v>
      </c>
      <c r="I189" s="8"/>
      <c r="J189" s="6" t="s">
        <v>83</v>
      </c>
      <c r="K189" s="7"/>
      <c r="L189" s="7" t="s">
        <v>162</v>
      </c>
      <c r="M189" s="8"/>
      <c r="O189" s="6" t="s">
        <v>83</v>
      </c>
      <c r="P189" s="7"/>
      <c r="Q189" s="7" t="s">
        <v>162</v>
      </c>
      <c r="R189" s="8"/>
    </row>
    <row r="190" spans="1:18" ht="16.5" thickBot="1">
      <c r="A190" s="9" t="s">
        <v>84</v>
      </c>
      <c r="B190" s="10"/>
      <c r="C190" s="10"/>
      <c r="D190" s="11"/>
      <c r="F190" s="9" t="s">
        <v>84</v>
      </c>
      <c r="G190" s="10"/>
      <c r="H190" s="10"/>
      <c r="I190" s="11"/>
      <c r="J190" s="9" t="s">
        <v>84</v>
      </c>
      <c r="K190" s="10"/>
      <c r="L190" s="10"/>
      <c r="M190" s="11"/>
      <c r="O190" s="9" t="s">
        <v>84</v>
      </c>
      <c r="P190" s="10"/>
      <c r="Q190" s="10"/>
      <c r="R190" s="11"/>
    </row>
    <row r="191" spans="1:18" ht="15.75">
      <c r="A191" s="13" t="s">
        <v>85</v>
      </c>
      <c r="B191" s="157"/>
      <c r="C191" s="158"/>
      <c r="D191" s="159" t="s">
        <v>15</v>
      </c>
      <c r="F191" s="13" t="s">
        <v>85</v>
      </c>
      <c r="G191" s="157"/>
      <c r="H191" s="158"/>
      <c r="I191" s="159" t="s">
        <v>15</v>
      </c>
      <c r="J191" s="13" t="s">
        <v>85</v>
      </c>
      <c r="K191" s="157"/>
      <c r="L191" s="158"/>
      <c r="M191" s="159" t="s">
        <v>15</v>
      </c>
      <c r="O191" s="13" t="s">
        <v>85</v>
      </c>
      <c r="P191" s="157"/>
      <c r="Q191" s="158"/>
      <c r="R191" s="159" t="s">
        <v>15</v>
      </c>
    </row>
    <row r="192" spans="1:18" ht="16.5" thickBot="1">
      <c r="A192" s="160" t="s">
        <v>163</v>
      </c>
      <c r="B192" s="15"/>
      <c r="C192" s="161"/>
      <c r="D192" s="162"/>
      <c r="F192" s="160" t="s">
        <v>163</v>
      </c>
      <c r="G192" s="15"/>
      <c r="H192" s="161"/>
      <c r="I192" s="162"/>
      <c r="J192" s="160" t="s">
        <v>163</v>
      </c>
      <c r="K192" s="15"/>
      <c r="L192" s="161"/>
      <c r="M192" s="162"/>
      <c r="O192" s="160" t="s">
        <v>163</v>
      </c>
      <c r="P192" s="15"/>
      <c r="Q192" s="161"/>
      <c r="R192" s="162"/>
    </row>
    <row r="193" ht="16.5" thickBot="1"/>
    <row r="194" spans="1:18" ht="15.75" customHeight="1">
      <c r="A194" s="18"/>
      <c r="B194" s="19" t="s">
        <v>69</v>
      </c>
      <c r="C194" s="20"/>
      <c r="D194" s="22"/>
      <c r="F194" s="18"/>
      <c r="G194" s="19" t="s">
        <v>69</v>
      </c>
      <c r="H194" s="20"/>
      <c r="I194" s="22"/>
      <c r="J194" s="18"/>
      <c r="K194" s="19" t="s">
        <v>69</v>
      </c>
      <c r="L194" s="20"/>
      <c r="M194" s="22"/>
      <c r="O194" s="18"/>
      <c r="P194" s="19" t="s">
        <v>69</v>
      </c>
      <c r="Q194" s="20"/>
      <c r="R194" s="22"/>
    </row>
    <row r="195" spans="1:18" ht="15.75" customHeight="1" thickBot="1">
      <c r="A195" s="23"/>
      <c r="B195" s="24" t="s">
        <v>72</v>
      </c>
      <c r="C195" s="25"/>
      <c r="D195" s="26"/>
      <c r="F195" s="23"/>
      <c r="G195" s="24" t="s">
        <v>72</v>
      </c>
      <c r="H195" s="25"/>
      <c r="I195" s="26"/>
      <c r="J195" s="23"/>
      <c r="K195" s="24" t="s">
        <v>72</v>
      </c>
      <c r="L195" s="25"/>
      <c r="M195" s="26"/>
      <c r="O195" s="23"/>
      <c r="P195" s="24" t="s">
        <v>72</v>
      </c>
      <c r="Q195" s="25"/>
      <c r="R195" s="26"/>
    </row>
    <row r="197" spans="1:17" ht="15.75" customHeight="1">
      <c r="A197" s="12" t="s">
        <v>73</v>
      </c>
      <c r="B197" s="14" t="str">
        <f>+B4</f>
        <v>Zell</v>
      </c>
      <c r="C197" s="27"/>
      <c r="F197" s="12" t="s">
        <v>73</v>
      </c>
      <c r="G197" s="14" t="str">
        <f>+B4</f>
        <v>Zell</v>
      </c>
      <c r="H197" s="27"/>
      <c r="J197" s="12" t="s">
        <v>73</v>
      </c>
      <c r="K197" s="14" t="str">
        <f>+B108</f>
        <v>Schiedsrichterzettel</v>
      </c>
      <c r="L197" s="27"/>
      <c r="O197" s="12" t="s">
        <v>73</v>
      </c>
      <c r="P197" s="14" t="str">
        <f>+B108</f>
        <v>Schiedsrichterzettel</v>
      </c>
      <c r="Q197" s="27"/>
    </row>
    <row r="198" ht="15.75" customHeight="1"/>
    <row r="199" spans="1:18" ht="15.75" customHeight="1">
      <c r="A199" s="7" t="str">
        <f>+A6</f>
        <v>Gruppe:</v>
      </c>
      <c r="B199" s="7" t="s">
        <v>132</v>
      </c>
      <c r="C199" s="7" t="s">
        <v>76</v>
      </c>
      <c r="D199" s="7"/>
      <c r="F199" s="7" t="str">
        <f>+A6</f>
        <v>Gruppe:</v>
      </c>
      <c r="G199" s="7" t="s">
        <v>133</v>
      </c>
      <c r="H199" s="7" t="s">
        <v>76</v>
      </c>
      <c r="I199" s="7"/>
      <c r="J199" s="7" t="str">
        <f>+A110</f>
        <v>Disziplin:</v>
      </c>
      <c r="K199" s="69" t="s">
        <v>134</v>
      </c>
      <c r="L199" s="7" t="s">
        <v>76</v>
      </c>
      <c r="M199" s="7"/>
      <c r="O199" s="7" t="str">
        <f>+A110</f>
        <v>Disziplin:</v>
      </c>
      <c r="P199" s="69" t="s">
        <v>135</v>
      </c>
      <c r="Q199" s="7" t="s">
        <v>76</v>
      </c>
      <c r="R199" s="7"/>
    </row>
    <row r="200" ht="15.75" customHeight="1"/>
    <row r="201" spans="1:18" ht="15.75" customHeight="1" thickBot="1">
      <c r="A201" s="28" t="str">
        <f>'12er-System'!$B$10</f>
        <v>Bauer</v>
      </c>
      <c r="B201" s="29" t="s">
        <v>20</v>
      </c>
      <c r="C201" s="28" t="str">
        <f>'12er-System'!$B$12</f>
        <v>Reuter</v>
      </c>
      <c r="D201" s="28"/>
      <c r="F201" s="28" t="str">
        <f>'12er-System'!$B$11</f>
        <v>Schwarz</v>
      </c>
      <c r="G201" s="29" t="s">
        <v>20</v>
      </c>
      <c r="H201" s="28">
        <f>'12er-System'!$B$15</f>
        <v>0</v>
      </c>
      <c r="I201" s="28"/>
      <c r="J201" s="28" t="str">
        <f>'12er-System'!$B$8</f>
        <v>Heidel</v>
      </c>
      <c r="K201" s="29" t="s">
        <v>20</v>
      </c>
      <c r="L201" s="28" t="str">
        <f>'12er-System'!$B$9</f>
        <v>Ly</v>
      </c>
      <c r="M201" s="28"/>
      <c r="O201" s="28" t="str">
        <f>'12er-System'!$B$14</f>
        <v>Schweizer</v>
      </c>
      <c r="P201" s="29" t="s">
        <v>20</v>
      </c>
      <c r="Q201" s="28">
        <f>'12er-System'!$B$15</f>
        <v>0</v>
      </c>
      <c r="R201" s="28"/>
    </row>
    <row r="202" spans="2:16" ht="15.75" customHeight="1">
      <c r="B202" s="30"/>
      <c r="G202" s="30"/>
      <c r="K202" s="30" t="s">
        <v>160</v>
      </c>
      <c r="P202" s="30"/>
    </row>
    <row r="203" spans="1:15" ht="15.75" customHeight="1" thickBot="1">
      <c r="A203" s="12" t="s">
        <v>80</v>
      </c>
      <c r="F203" s="12" t="s">
        <v>80</v>
      </c>
      <c r="J203" s="12" t="s">
        <v>80</v>
      </c>
      <c r="O203" s="12" t="s">
        <v>80</v>
      </c>
    </row>
    <row r="204" spans="1:18" ht="15.75" customHeight="1">
      <c r="A204" s="2"/>
      <c r="B204" s="3" t="s">
        <v>81</v>
      </c>
      <c r="C204" s="4"/>
      <c r="D204" s="5" t="s">
        <v>81</v>
      </c>
      <c r="F204" s="2"/>
      <c r="G204" s="3" t="s">
        <v>81</v>
      </c>
      <c r="H204" s="4"/>
      <c r="I204" s="5" t="s">
        <v>81</v>
      </c>
      <c r="J204" s="2"/>
      <c r="K204" s="3" t="s">
        <v>81</v>
      </c>
      <c r="L204" s="4"/>
      <c r="M204" s="5" t="s">
        <v>81</v>
      </c>
      <c r="O204" s="2"/>
      <c r="P204" s="3" t="s">
        <v>81</v>
      </c>
      <c r="Q204" s="4"/>
      <c r="R204" s="5" t="s">
        <v>81</v>
      </c>
    </row>
    <row r="205" spans="1:18" ht="15.75" customHeight="1">
      <c r="A205" s="6" t="s">
        <v>82</v>
      </c>
      <c r="B205" s="7"/>
      <c r="C205" s="7" t="s">
        <v>161</v>
      </c>
      <c r="D205" s="8"/>
      <c r="F205" s="6" t="s">
        <v>82</v>
      </c>
      <c r="G205" s="7"/>
      <c r="H205" s="7" t="s">
        <v>161</v>
      </c>
      <c r="I205" s="8"/>
      <c r="J205" s="6" t="s">
        <v>82</v>
      </c>
      <c r="K205" s="7"/>
      <c r="L205" s="7" t="s">
        <v>161</v>
      </c>
      <c r="M205" s="8"/>
      <c r="O205" s="6" t="s">
        <v>82</v>
      </c>
      <c r="P205" s="7"/>
      <c r="Q205" s="7" t="s">
        <v>161</v>
      </c>
      <c r="R205" s="8"/>
    </row>
    <row r="206" spans="1:18" ht="15.75" customHeight="1">
      <c r="A206" s="6" t="s">
        <v>83</v>
      </c>
      <c r="B206" s="7"/>
      <c r="C206" s="7" t="s">
        <v>162</v>
      </c>
      <c r="D206" s="8"/>
      <c r="F206" s="6" t="s">
        <v>83</v>
      </c>
      <c r="G206" s="7"/>
      <c r="H206" s="7" t="s">
        <v>162</v>
      </c>
      <c r="I206" s="8"/>
      <c r="J206" s="6" t="s">
        <v>83</v>
      </c>
      <c r="K206" s="7"/>
      <c r="L206" s="7" t="s">
        <v>162</v>
      </c>
      <c r="M206" s="8"/>
      <c r="O206" s="6" t="s">
        <v>83</v>
      </c>
      <c r="P206" s="7"/>
      <c r="Q206" s="7" t="s">
        <v>162</v>
      </c>
      <c r="R206" s="8"/>
    </row>
    <row r="207" spans="1:18" ht="15.75" customHeight="1" thickBot="1">
      <c r="A207" s="9" t="s">
        <v>84</v>
      </c>
      <c r="B207" s="10"/>
      <c r="C207" s="10"/>
      <c r="D207" s="11"/>
      <c r="F207" s="9" t="s">
        <v>84</v>
      </c>
      <c r="G207" s="10"/>
      <c r="H207" s="10"/>
      <c r="I207" s="11"/>
      <c r="J207" s="9" t="s">
        <v>84</v>
      </c>
      <c r="K207" s="10"/>
      <c r="L207" s="10"/>
      <c r="M207" s="11"/>
      <c r="O207" s="9" t="s">
        <v>84</v>
      </c>
      <c r="P207" s="10"/>
      <c r="Q207" s="10"/>
      <c r="R207" s="11"/>
    </row>
    <row r="208" spans="1:18" ht="15.75" customHeight="1">
      <c r="A208" s="13" t="s">
        <v>85</v>
      </c>
      <c r="B208" s="157"/>
      <c r="C208" s="158"/>
      <c r="D208" s="159" t="s">
        <v>15</v>
      </c>
      <c r="F208" s="13" t="s">
        <v>85</v>
      </c>
      <c r="G208" s="157"/>
      <c r="H208" s="158"/>
      <c r="I208" s="159" t="s">
        <v>15</v>
      </c>
      <c r="J208" s="13" t="s">
        <v>85</v>
      </c>
      <c r="K208" s="157"/>
      <c r="L208" s="158"/>
      <c r="M208" s="159" t="s">
        <v>15</v>
      </c>
      <c r="O208" s="13" t="s">
        <v>85</v>
      </c>
      <c r="P208" s="157"/>
      <c r="Q208" s="158"/>
      <c r="R208" s="159" t="s">
        <v>15</v>
      </c>
    </row>
    <row r="209" spans="1:18" ht="15.75" customHeight="1" thickBot="1">
      <c r="A209" s="160" t="s">
        <v>163</v>
      </c>
      <c r="B209" s="15"/>
      <c r="C209" s="161"/>
      <c r="D209" s="162"/>
      <c r="F209" s="160" t="s">
        <v>163</v>
      </c>
      <c r="G209" s="15"/>
      <c r="H209" s="161"/>
      <c r="I209" s="162"/>
      <c r="J209" s="160" t="s">
        <v>163</v>
      </c>
      <c r="K209" s="15"/>
      <c r="L209" s="161"/>
      <c r="M209" s="162"/>
      <c r="O209" s="160" t="s">
        <v>163</v>
      </c>
      <c r="P209" s="15"/>
      <c r="Q209" s="161"/>
      <c r="R209" s="162"/>
    </row>
    <row r="210" spans="1:18" ht="15.75" customHeight="1" thickBot="1">
      <c r="A210" s="67"/>
      <c r="B210" s="67"/>
      <c r="C210" s="67"/>
      <c r="D210" s="67"/>
      <c r="F210" s="67"/>
      <c r="G210" s="67"/>
      <c r="H210" s="67"/>
      <c r="I210" s="67"/>
      <c r="J210" s="67"/>
      <c r="K210" s="67"/>
      <c r="L210" s="67"/>
      <c r="M210" s="67"/>
      <c r="O210" s="67"/>
      <c r="P210" s="67"/>
      <c r="Q210" s="67"/>
      <c r="R210" s="67"/>
    </row>
    <row r="211" spans="1:18" ht="15.75">
      <c r="A211" s="18"/>
      <c r="B211" s="19" t="s">
        <v>69</v>
      </c>
      <c r="C211" s="20"/>
      <c r="D211" s="21"/>
      <c r="F211" s="18"/>
      <c r="G211" s="19" t="s">
        <v>69</v>
      </c>
      <c r="H211" s="20"/>
      <c r="I211" s="21" t="s">
        <v>136</v>
      </c>
      <c r="J211" s="18"/>
      <c r="K211" s="19" t="s">
        <v>69</v>
      </c>
      <c r="L211" s="20"/>
      <c r="M211" s="22"/>
      <c r="O211" s="18"/>
      <c r="P211" s="19" t="s">
        <v>69</v>
      </c>
      <c r="Q211" s="20"/>
      <c r="R211" s="21" t="s">
        <v>137</v>
      </c>
    </row>
    <row r="212" spans="1:18" ht="16.5" thickBot="1">
      <c r="A212" s="23"/>
      <c r="B212" s="24" t="s">
        <v>72</v>
      </c>
      <c r="C212" s="25"/>
      <c r="D212" s="26"/>
      <c r="F212" s="23"/>
      <c r="G212" s="24" t="s">
        <v>72</v>
      </c>
      <c r="H212" s="25"/>
      <c r="I212" s="26"/>
      <c r="J212" s="23"/>
      <c r="K212" s="24" t="s">
        <v>72</v>
      </c>
      <c r="L212" s="25"/>
      <c r="M212" s="26"/>
      <c r="O212" s="23"/>
      <c r="P212" s="24" t="s">
        <v>72</v>
      </c>
      <c r="Q212" s="25"/>
      <c r="R212" s="26"/>
    </row>
    <row r="214" spans="1:17" ht="15.75">
      <c r="A214" s="12" t="s">
        <v>73</v>
      </c>
      <c r="B214" s="14" t="str">
        <f>+B4</f>
        <v>Zell</v>
      </c>
      <c r="C214" s="27"/>
      <c r="F214" s="12" t="s">
        <v>73</v>
      </c>
      <c r="G214" s="14" t="str">
        <f>+B4</f>
        <v>Zell</v>
      </c>
      <c r="H214" s="27"/>
      <c r="J214" s="12" t="s">
        <v>73</v>
      </c>
      <c r="K214" s="14" t="str">
        <f>+B108</f>
        <v>Schiedsrichterzettel</v>
      </c>
      <c r="L214" s="27"/>
      <c r="O214" s="12" t="s">
        <v>73</v>
      </c>
      <c r="P214" s="14" t="str">
        <f>+B108</f>
        <v>Schiedsrichterzettel</v>
      </c>
      <c r="Q214" s="27"/>
    </row>
    <row r="216" spans="1:18" ht="15.75">
      <c r="A216" s="7" t="str">
        <f>+A6</f>
        <v>Gruppe:</v>
      </c>
      <c r="B216" s="7" t="s">
        <v>138</v>
      </c>
      <c r="C216" s="7" t="s">
        <v>76</v>
      </c>
      <c r="D216" s="7"/>
      <c r="F216" s="7" t="str">
        <f>+A6</f>
        <v>Gruppe:</v>
      </c>
      <c r="G216" s="7" t="s">
        <v>139</v>
      </c>
      <c r="H216" s="7" t="s">
        <v>76</v>
      </c>
      <c r="I216" s="7"/>
      <c r="J216" s="7" t="str">
        <f>+A110</f>
        <v>Disziplin:</v>
      </c>
      <c r="K216" s="69" t="s">
        <v>140</v>
      </c>
      <c r="L216" s="7" t="s">
        <v>76</v>
      </c>
      <c r="M216" s="7"/>
      <c r="O216" s="7" t="str">
        <f>+A110</f>
        <v>Disziplin:</v>
      </c>
      <c r="P216" s="69" t="s">
        <v>141</v>
      </c>
      <c r="Q216" s="7" t="s">
        <v>76</v>
      </c>
      <c r="R216" s="7"/>
    </row>
    <row r="218" spans="1:18" ht="16.5" thickBot="1">
      <c r="A218" s="28" t="str">
        <f>'12er-System'!$B$4</f>
        <v>Binder</v>
      </c>
      <c r="B218" s="29" t="s">
        <v>20</v>
      </c>
      <c r="C218" s="28" t="str">
        <f>'12er-System'!$B$8</f>
        <v>Heidel</v>
      </c>
      <c r="D218" s="28"/>
      <c r="F218" s="28" t="str">
        <f>'12er-System'!$B$5</f>
        <v>Jooß</v>
      </c>
      <c r="G218" s="29" t="s">
        <v>20</v>
      </c>
      <c r="H218" s="28" t="str">
        <f>'12er-System'!$B$7</f>
        <v>Straubmüller</v>
      </c>
      <c r="I218" s="28"/>
      <c r="J218" s="28" t="str">
        <f>'12er-System'!$B$4</f>
        <v>Binder</v>
      </c>
      <c r="K218" s="29" t="s">
        <v>20</v>
      </c>
      <c r="L218" s="28" t="str">
        <f>'12er-System'!$B$14</f>
        <v>Schweizer</v>
      </c>
      <c r="M218" s="28"/>
      <c r="O218" s="28" t="str">
        <f>'12er-System'!$B$5</f>
        <v>Jooß</v>
      </c>
      <c r="P218" s="29" t="s">
        <v>20</v>
      </c>
      <c r="Q218" s="28" t="str">
        <f>'12er-System'!$B$13</f>
        <v>Ostertag</v>
      </c>
      <c r="R218" s="28"/>
    </row>
    <row r="219" spans="2:16" ht="15.75">
      <c r="B219" s="30"/>
      <c r="G219" s="30"/>
      <c r="K219" s="30"/>
      <c r="P219" s="30"/>
    </row>
    <row r="220" spans="1:15" ht="16.5" thickBot="1">
      <c r="A220" s="12" t="s">
        <v>80</v>
      </c>
      <c r="F220" s="12" t="s">
        <v>80</v>
      </c>
      <c r="J220" s="12" t="s">
        <v>80</v>
      </c>
      <c r="O220" s="12" t="s">
        <v>80</v>
      </c>
    </row>
    <row r="221" spans="1:18" ht="15.75">
      <c r="A221" s="2"/>
      <c r="B221" s="3" t="s">
        <v>81</v>
      </c>
      <c r="C221" s="4"/>
      <c r="D221" s="5" t="s">
        <v>81</v>
      </c>
      <c r="F221" s="2"/>
      <c r="G221" s="3" t="s">
        <v>81</v>
      </c>
      <c r="H221" s="4"/>
      <c r="I221" s="5" t="s">
        <v>81</v>
      </c>
      <c r="J221" s="2"/>
      <c r="K221" s="3" t="s">
        <v>81</v>
      </c>
      <c r="L221" s="4"/>
      <c r="M221" s="5" t="s">
        <v>81</v>
      </c>
      <c r="O221" s="2"/>
      <c r="P221" s="3" t="s">
        <v>81</v>
      </c>
      <c r="Q221" s="4"/>
      <c r="R221" s="5" t="s">
        <v>81</v>
      </c>
    </row>
    <row r="222" spans="1:18" ht="15.75">
      <c r="A222" s="6" t="s">
        <v>82</v>
      </c>
      <c r="B222" s="7"/>
      <c r="C222" s="7" t="s">
        <v>161</v>
      </c>
      <c r="D222" s="8"/>
      <c r="F222" s="6" t="s">
        <v>82</v>
      </c>
      <c r="G222" s="7"/>
      <c r="H222" s="7" t="s">
        <v>161</v>
      </c>
      <c r="I222" s="8"/>
      <c r="J222" s="6" t="s">
        <v>82</v>
      </c>
      <c r="K222" s="7"/>
      <c r="L222" s="7" t="s">
        <v>161</v>
      </c>
      <c r="M222" s="8"/>
      <c r="O222" s="6" t="s">
        <v>82</v>
      </c>
      <c r="P222" s="7"/>
      <c r="Q222" s="7" t="s">
        <v>161</v>
      </c>
      <c r="R222" s="8"/>
    </row>
    <row r="223" spans="1:18" ht="15.75">
      <c r="A223" s="6" t="s">
        <v>83</v>
      </c>
      <c r="B223" s="7"/>
      <c r="C223" s="7" t="s">
        <v>162</v>
      </c>
      <c r="D223" s="8"/>
      <c r="F223" s="6" t="s">
        <v>83</v>
      </c>
      <c r="G223" s="7"/>
      <c r="H223" s="7" t="s">
        <v>162</v>
      </c>
      <c r="I223" s="8"/>
      <c r="J223" s="6" t="s">
        <v>83</v>
      </c>
      <c r="K223" s="7"/>
      <c r="L223" s="7" t="s">
        <v>162</v>
      </c>
      <c r="M223" s="8"/>
      <c r="O223" s="6" t="s">
        <v>83</v>
      </c>
      <c r="P223" s="7"/>
      <c r="Q223" s="7" t="s">
        <v>162</v>
      </c>
      <c r="R223" s="8"/>
    </row>
    <row r="224" spans="1:18" ht="16.5" thickBot="1">
      <c r="A224" s="9" t="s">
        <v>84</v>
      </c>
      <c r="B224" s="10"/>
      <c r="C224" s="10"/>
      <c r="D224" s="11"/>
      <c r="F224" s="9" t="s">
        <v>84</v>
      </c>
      <c r="G224" s="10"/>
      <c r="H224" s="10"/>
      <c r="I224" s="11"/>
      <c r="J224" s="9" t="s">
        <v>84</v>
      </c>
      <c r="K224" s="10"/>
      <c r="L224" s="10"/>
      <c r="M224" s="11"/>
      <c r="O224" s="9" t="s">
        <v>84</v>
      </c>
      <c r="P224" s="10"/>
      <c r="Q224" s="10"/>
      <c r="R224" s="11"/>
    </row>
    <row r="225" spans="1:18" ht="15.75">
      <c r="A225" s="13" t="s">
        <v>85</v>
      </c>
      <c r="B225" s="157"/>
      <c r="C225" s="158"/>
      <c r="D225" s="159" t="s">
        <v>15</v>
      </c>
      <c r="F225" s="13" t="s">
        <v>85</v>
      </c>
      <c r="G225" s="157"/>
      <c r="H225" s="158"/>
      <c r="I225" s="159" t="s">
        <v>15</v>
      </c>
      <c r="J225" s="13" t="s">
        <v>85</v>
      </c>
      <c r="K225" s="157"/>
      <c r="L225" s="158"/>
      <c r="M225" s="159" t="s">
        <v>15</v>
      </c>
      <c r="O225" s="13" t="s">
        <v>85</v>
      </c>
      <c r="P225" s="157"/>
      <c r="Q225" s="158"/>
      <c r="R225" s="159" t="s">
        <v>15</v>
      </c>
    </row>
    <row r="226" spans="1:18" ht="16.5" thickBot="1">
      <c r="A226" s="160" t="s">
        <v>163</v>
      </c>
      <c r="B226" s="15"/>
      <c r="C226" s="161"/>
      <c r="D226" s="162"/>
      <c r="F226" s="160" t="s">
        <v>163</v>
      </c>
      <c r="G226" s="15"/>
      <c r="H226" s="161"/>
      <c r="I226" s="162"/>
      <c r="J226" s="160" t="s">
        <v>163</v>
      </c>
      <c r="K226" s="15"/>
      <c r="L226" s="161"/>
      <c r="M226" s="162"/>
      <c r="O226" s="160" t="s">
        <v>163</v>
      </c>
      <c r="P226" s="15"/>
      <c r="Q226" s="161"/>
      <c r="R226" s="162"/>
    </row>
    <row r="227" ht="16.5" thickBot="1"/>
    <row r="228" spans="1:18" ht="15.75">
      <c r="A228" s="18"/>
      <c r="B228" s="19" t="s">
        <v>69</v>
      </c>
      <c r="C228" s="20"/>
      <c r="D228" s="22"/>
      <c r="F228" s="18"/>
      <c r="G228" s="19" t="s">
        <v>69</v>
      </c>
      <c r="H228" s="20"/>
      <c r="I228" s="22"/>
      <c r="J228" s="18"/>
      <c r="K228" s="19" t="s">
        <v>69</v>
      </c>
      <c r="L228" s="20"/>
      <c r="M228" s="22"/>
      <c r="O228" s="18"/>
      <c r="P228" s="19" t="s">
        <v>69</v>
      </c>
      <c r="Q228" s="20"/>
      <c r="R228" s="22"/>
    </row>
    <row r="229" spans="1:18" ht="16.5" thickBot="1">
      <c r="A229" s="23"/>
      <c r="B229" s="24" t="s">
        <v>72</v>
      </c>
      <c r="C229" s="25"/>
      <c r="D229" s="26"/>
      <c r="F229" s="23"/>
      <c r="G229" s="24" t="s">
        <v>72</v>
      </c>
      <c r="H229" s="25"/>
      <c r="I229" s="26"/>
      <c r="J229" s="23"/>
      <c r="K229" s="24" t="s">
        <v>72</v>
      </c>
      <c r="L229" s="25"/>
      <c r="M229" s="26"/>
      <c r="O229" s="23"/>
      <c r="P229" s="24" t="s">
        <v>72</v>
      </c>
      <c r="Q229" s="25"/>
      <c r="R229" s="26"/>
    </row>
    <row r="231" spans="1:17" ht="15.75">
      <c r="A231" s="12" t="s">
        <v>73</v>
      </c>
      <c r="B231" s="14" t="str">
        <f>+B4</f>
        <v>Zell</v>
      </c>
      <c r="C231" s="27"/>
      <c r="F231" s="12" t="s">
        <v>73</v>
      </c>
      <c r="G231" s="14" t="str">
        <f>+B4</f>
        <v>Zell</v>
      </c>
      <c r="H231" s="27"/>
      <c r="J231" s="12" t="s">
        <v>73</v>
      </c>
      <c r="K231" s="14" t="str">
        <f>+B108</f>
        <v>Schiedsrichterzettel</v>
      </c>
      <c r="L231" s="27"/>
      <c r="O231" s="12" t="s">
        <v>73</v>
      </c>
      <c r="P231" s="14" t="str">
        <f>+B108</f>
        <v>Schiedsrichterzettel</v>
      </c>
      <c r="Q231" s="27"/>
    </row>
    <row r="233" spans="1:18" ht="15.75">
      <c r="A233" s="7" t="str">
        <f>+A6</f>
        <v>Gruppe:</v>
      </c>
      <c r="B233" s="7" t="s">
        <v>142</v>
      </c>
      <c r="C233" s="7" t="s">
        <v>76</v>
      </c>
      <c r="D233" s="7"/>
      <c r="F233" s="7" t="str">
        <f>+A6</f>
        <v>Gruppe:</v>
      </c>
      <c r="G233" s="7" t="s">
        <v>143</v>
      </c>
      <c r="H233" s="7" t="s">
        <v>76</v>
      </c>
      <c r="I233" s="7"/>
      <c r="J233" s="7" t="str">
        <f>+A110</f>
        <v>Disziplin:</v>
      </c>
      <c r="K233" s="69" t="s">
        <v>144</v>
      </c>
      <c r="L233" s="7" t="s">
        <v>76</v>
      </c>
      <c r="M233" s="7"/>
      <c r="O233" s="7" t="str">
        <f>+A110</f>
        <v>Disziplin:</v>
      </c>
      <c r="P233" s="69" t="s">
        <v>145</v>
      </c>
      <c r="Q233" s="7" t="s">
        <v>76</v>
      </c>
      <c r="R233" s="7"/>
    </row>
    <row r="235" spans="1:18" ht="16.5" thickBot="1">
      <c r="A235" s="28" t="str">
        <f>'12er-System'!$B$6</f>
        <v>Bulling</v>
      </c>
      <c r="B235" s="29" t="s">
        <v>20</v>
      </c>
      <c r="C235" s="28">
        <f>'12er-System'!$B$15</f>
        <v>0</v>
      </c>
      <c r="D235" s="28"/>
      <c r="F235" s="28" t="str">
        <f>'12er-System'!$B$9</f>
        <v>Ly</v>
      </c>
      <c r="G235" s="29" t="s">
        <v>20</v>
      </c>
      <c r="H235" s="28" t="str">
        <f>'12er-System'!$B$14</f>
        <v>Schweizer</v>
      </c>
      <c r="I235" s="28"/>
      <c r="J235" s="28" t="str">
        <f>'12er-System'!$B$6</f>
        <v>Bulling</v>
      </c>
      <c r="K235" s="29" t="s">
        <v>20</v>
      </c>
      <c r="L235" s="28" t="str">
        <f>'12er-System'!$B$12</f>
        <v>Reuter</v>
      </c>
      <c r="M235" s="28"/>
      <c r="O235" s="28" t="str">
        <f>'12er-System'!$B$7</f>
        <v>Straubmüller</v>
      </c>
      <c r="P235" s="29" t="s">
        <v>20</v>
      </c>
      <c r="Q235" s="28" t="str">
        <f>'12er-System'!$B$11</f>
        <v>Schwarz</v>
      </c>
      <c r="R235" s="28"/>
    </row>
    <row r="236" spans="2:16" ht="15.75">
      <c r="B236" s="30"/>
      <c r="G236" s="30"/>
      <c r="K236" s="30"/>
      <c r="P236" s="30" t="s">
        <v>160</v>
      </c>
    </row>
    <row r="237" spans="1:15" ht="16.5" thickBot="1">
      <c r="A237" s="12" t="s">
        <v>80</v>
      </c>
      <c r="F237" s="12" t="s">
        <v>80</v>
      </c>
      <c r="J237" s="12" t="s">
        <v>80</v>
      </c>
      <c r="O237" s="12" t="s">
        <v>80</v>
      </c>
    </row>
    <row r="238" spans="1:18" ht="15.75">
      <c r="A238" s="2"/>
      <c r="B238" s="3" t="s">
        <v>81</v>
      </c>
      <c r="C238" s="4"/>
      <c r="D238" s="5" t="s">
        <v>81</v>
      </c>
      <c r="F238" s="2"/>
      <c r="G238" s="3" t="s">
        <v>81</v>
      </c>
      <c r="H238" s="4"/>
      <c r="I238" s="5" t="s">
        <v>81</v>
      </c>
      <c r="J238" s="2"/>
      <c r="K238" s="3" t="s">
        <v>81</v>
      </c>
      <c r="L238" s="4"/>
      <c r="M238" s="5" t="s">
        <v>81</v>
      </c>
      <c r="O238" s="2"/>
      <c r="P238" s="3" t="s">
        <v>81</v>
      </c>
      <c r="Q238" s="4"/>
      <c r="R238" s="5" t="s">
        <v>81</v>
      </c>
    </row>
    <row r="239" spans="1:18" ht="15.75">
      <c r="A239" s="6" t="s">
        <v>82</v>
      </c>
      <c r="B239" s="7"/>
      <c r="C239" s="7" t="s">
        <v>161</v>
      </c>
      <c r="D239" s="8"/>
      <c r="F239" s="6" t="s">
        <v>82</v>
      </c>
      <c r="G239" s="7"/>
      <c r="H239" s="7" t="s">
        <v>161</v>
      </c>
      <c r="I239" s="8"/>
      <c r="J239" s="6" t="s">
        <v>82</v>
      </c>
      <c r="K239" s="7"/>
      <c r="L239" s="7" t="s">
        <v>161</v>
      </c>
      <c r="M239" s="8"/>
      <c r="O239" s="6" t="s">
        <v>82</v>
      </c>
      <c r="P239" s="7"/>
      <c r="Q239" s="7" t="s">
        <v>161</v>
      </c>
      <c r="R239" s="8"/>
    </row>
    <row r="240" spans="1:18" ht="15.75">
      <c r="A240" s="6" t="s">
        <v>83</v>
      </c>
      <c r="B240" s="7"/>
      <c r="C240" s="7" t="s">
        <v>162</v>
      </c>
      <c r="D240" s="8"/>
      <c r="F240" s="6" t="s">
        <v>83</v>
      </c>
      <c r="G240" s="7"/>
      <c r="H240" s="7" t="s">
        <v>162</v>
      </c>
      <c r="I240" s="8"/>
      <c r="J240" s="6" t="s">
        <v>83</v>
      </c>
      <c r="K240" s="7"/>
      <c r="L240" s="7" t="s">
        <v>162</v>
      </c>
      <c r="M240" s="8"/>
      <c r="O240" s="6" t="s">
        <v>83</v>
      </c>
      <c r="P240" s="7"/>
      <c r="Q240" s="7" t="s">
        <v>162</v>
      </c>
      <c r="R240" s="8"/>
    </row>
    <row r="241" spans="1:18" ht="16.5" thickBot="1">
      <c r="A241" s="9" t="s">
        <v>84</v>
      </c>
      <c r="B241" s="10"/>
      <c r="C241" s="10"/>
      <c r="D241" s="11"/>
      <c r="F241" s="9" t="s">
        <v>84</v>
      </c>
      <c r="G241" s="10"/>
      <c r="H241" s="10"/>
      <c r="I241" s="11"/>
      <c r="J241" s="9" t="s">
        <v>84</v>
      </c>
      <c r="K241" s="10"/>
      <c r="L241" s="10"/>
      <c r="M241" s="11"/>
      <c r="O241" s="9" t="s">
        <v>84</v>
      </c>
      <c r="P241" s="10"/>
      <c r="Q241" s="10"/>
      <c r="R241" s="11"/>
    </row>
    <row r="242" spans="1:18" ht="15.75">
      <c r="A242" s="13" t="s">
        <v>85</v>
      </c>
      <c r="B242" s="157"/>
      <c r="C242" s="158"/>
      <c r="D242" s="159" t="s">
        <v>15</v>
      </c>
      <c r="F242" s="13" t="s">
        <v>85</v>
      </c>
      <c r="G242" s="157"/>
      <c r="H242" s="158"/>
      <c r="I242" s="159" t="s">
        <v>15</v>
      </c>
      <c r="J242" s="13" t="s">
        <v>85</v>
      </c>
      <c r="K242" s="157"/>
      <c r="L242" s="158"/>
      <c r="M242" s="159" t="s">
        <v>15</v>
      </c>
      <c r="O242" s="13" t="s">
        <v>85</v>
      </c>
      <c r="P242" s="157"/>
      <c r="Q242" s="158"/>
      <c r="R242" s="159" t="s">
        <v>15</v>
      </c>
    </row>
    <row r="243" spans="1:18" ht="16.5" thickBot="1">
      <c r="A243" s="160" t="s">
        <v>163</v>
      </c>
      <c r="B243" s="15"/>
      <c r="C243" s="161"/>
      <c r="D243" s="162"/>
      <c r="F243" s="160" t="s">
        <v>163</v>
      </c>
      <c r="G243" s="15"/>
      <c r="H243" s="161"/>
      <c r="I243" s="162"/>
      <c r="J243" s="160" t="s">
        <v>163</v>
      </c>
      <c r="K243" s="15"/>
      <c r="L243" s="161"/>
      <c r="M243" s="162"/>
      <c r="O243" s="160" t="s">
        <v>163</v>
      </c>
      <c r="P243" s="15"/>
      <c r="Q243" s="161"/>
      <c r="R243" s="162"/>
    </row>
    <row r="245" ht="16.5" thickBot="1"/>
    <row r="246" spans="1:18" ht="15.75">
      <c r="A246" s="18"/>
      <c r="B246" s="19" t="s">
        <v>69</v>
      </c>
      <c r="C246" s="20"/>
      <c r="D246" s="22"/>
      <c r="F246" s="18"/>
      <c r="G246" s="19" t="s">
        <v>69</v>
      </c>
      <c r="H246" s="20"/>
      <c r="I246" s="22"/>
      <c r="J246" s="18"/>
      <c r="K246" s="19" t="s">
        <v>69</v>
      </c>
      <c r="L246" s="20"/>
      <c r="M246" s="22"/>
      <c r="O246" s="18"/>
      <c r="P246" s="19" t="s">
        <v>69</v>
      </c>
      <c r="Q246" s="20"/>
      <c r="R246" s="22"/>
    </row>
    <row r="247" spans="1:18" ht="16.5" thickBot="1">
      <c r="A247" s="23"/>
      <c r="B247" s="24" t="s">
        <v>72</v>
      </c>
      <c r="C247" s="25"/>
      <c r="D247" s="26"/>
      <c r="F247" s="23"/>
      <c r="G247" s="24" t="s">
        <v>72</v>
      </c>
      <c r="H247" s="25"/>
      <c r="I247" s="26"/>
      <c r="J247" s="23"/>
      <c r="K247" s="24" t="s">
        <v>72</v>
      </c>
      <c r="L247" s="25"/>
      <c r="M247" s="26"/>
      <c r="O247" s="23"/>
      <c r="P247" s="24" t="s">
        <v>72</v>
      </c>
      <c r="Q247" s="25"/>
      <c r="R247" s="26"/>
    </row>
    <row r="249" spans="1:17" ht="15.75">
      <c r="A249" s="12" t="s">
        <v>73</v>
      </c>
      <c r="B249" s="14" t="str">
        <f>+B4</f>
        <v>Zell</v>
      </c>
      <c r="C249" s="27"/>
      <c r="F249" s="12" t="s">
        <v>73</v>
      </c>
      <c r="G249" s="14" t="str">
        <f>+B4</f>
        <v>Zell</v>
      </c>
      <c r="H249" s="27"/>
      <c r="J249" s="12" t="s">
        <v>73</v>
      </c>
      <c r="K249" s="14" t="str">
        <f>+B108</f>
        <v>Schiedsrichterzettel</v>
      </c>
      <c r="L249" s="27"/>
      <c r="O249" s="12" t="s">
        <v>73</v>
      </c>
      <c r="P249" s="14" t="str">
        <f>+B108</f>
        <v>Schiedsrichterzettel</v>
      </c>
      <c r="Q249" s="27"/>
    </row>
    <row r="251" spans="1:18" ht="15.75">
      <c r="A251" s="7" t="str">
        <f>+A6</f>
        <v>Gruppe:</v>
      </c>
      <c r="B251" s="7" t="s">
        <v>146</v>
      </c>
      <c r="C251" s="7" t="s">
        <v>76</v>
      </c>
      <c r="D251" s="7"/>
      <c r="F251" s="7" t="str">
        <f>+A6</f>
        <v>Gruppe:</v>
      </c>
      <c r="G251" s="7" t="s">
        <v>147</v>
      </c>
      <c r="H251" s="7" t="s">
        <v>76</v>
      </c>
      <c r="I251" s="7"/>
      <c r="J251" s="7" t="str">
        <f>+A110</f>
        <v>Disziplin:</v>
      </c>
      <c r="K251" s="69" t="s">
        <v>148</v>
      </c>
      <c r="L251" s="7" t="s">
        <v>76</v>
      </c>
      <c r="M251" s="7"/>
      <c r="O251" s="7" t="str">
        <f>+A110</f>
        <v>Disziplin:</v>
      </c>
      <c r="P251" s="69" t="s">
        <v>149</v>
      </c>
      <c r="Q251" s="7" t="s">
        <v>76</v>
      </c>
      <c r="R251" s="7"/>
    </row>
    <row r="253" spans="1:18" ht="16.5" thickBot="1">
      <c r="A253" s="28" t="str">
        <f>'12er-System'!$B$10</f>
        <v>Bauer</v>
      </c>
      <c r="B253" s="29" t="s">
        <v>20</v>
      </c>
      <c r="C253" s="28" t="str">
        <f>'12er-System'!$B$13</f>
        <v>Ostertag</v>
      </c>
      <c r="D253" s="28"/>
      <c r="F253" s="28" t="str">
        <f>'12er-System'!$B$11</f>
        <v>Schwarz</v>
      </c>
      <c r="G253" s="29" t="s">
        <v>20</v>
      </c>
      <c r="H253" s="28" t="str">
        <f>'12er-System'!$B$12</f>
        <v>Reuter</v>
      </c>
      <c r="I253" s="28"/>
      <c r="J253" s="28" t="str">
        <f>'12er-System'!$B$8</f>
        <v>Heidel</v>
      </c>
      <c r="K253" s="29" t="s">
        <v>20</v>
      </c>
      <c r="L253" s="28" t="str">
        <f>'12er-System'!$B$10</f>
        <v>Bauer</v>
      </c>
      <c r="M253" s="28"/>
      <c r="O253" s="28" t="str">
        <f>'12er-System'!$B$9</f>
        <v>Ly</v>
      </c>
      <c r="P253" s="29" t="s">
        <v>20</v>
      </c>
      <c r="Q253" s="28">
        <f>'12er-System'!$B$15</f>
        <v>0</v>
      </c>
      <c r="R253" s="28"/>
    </row>
    <row r="254" spans="2:16" ht="15.75">
      <c r="B254" s="30"/>
      <c r="G254" s="30"/>
      <c r="K254" s="30"/>
      <c r="P254" s="30"/>
    </row>
    <row r="255" spans="1:15" ht="16.5" thickBot="1">
      <c r="A255" s="12" t="s">
        <v>80</v>
      </c>
      <c r="F255" s="12" t="s">
        <v>80</v>
      </c>
      <c r="J255" s="12" t="s">
        <v>80</v>
      </c>
      <c r="O255" s="12" t="s">
        <v>80</v>
      </c>
    </row>
    <row r="256" spans="1:18" ht="15.75">
      <c r="A256" s="2"/>
      <c r="B256" s="3" t="s">
        <v>81</v>
      </c>
      <c r="C256" s="4"/>
      <c r="D256" s="5" t="s">
        <v>81</v>
      </c>
      <c r="F256" s="2"/>
      <c r="G256" s="3" t="s">
        <v>81</v>
      </c>
      <c r="H256" s="4"/>
      <c r="I256" s="5" t="s">
        <v>81</v>
      </c>
      <c r="J256" s="2"/>
      <c r="K256" s="3" t="s">
        <v>81</v>
      </c>
      <c r="L256" s="4"/>
      <c r="M256" s="5" t="s">
        <v>81</v>
      </c>
      <c r="O256" s="2"/>
      <c r="P256" s="3" t="s">
        <v>81</v>
      </c>
      <c r="Q256" s="4"/>
      <c r="R256" s="5" t="s">
        <v>81</v>
      </c>
    </row>
    <row r="257" spans="1:18" ht="15.75">
      <c r="A257" s="6" t="s">
        <v>82</v>
      </c>
      <c r="B257" s="7"/>
      <c r="C257" s="7" t="s">
        <v>161</v>
      </c>
      <c r="D257" s="8"/>
      <c r="F257" s="6" t="s">
        <v>82</v>
      </c>
      <c r="G257" s="7"/>
      <c r="H257" s="7" t="s">
        <v>161</v>
      </c>
      <c r="I257" s="8"/>
      <c r="J257" s="6" t="s">
        <v>82</v>
      </c>
      <c r="K257" s="7"/>
      <c r="L257" s="7" t="s">
        <v>161</v>
      </c>
      <c r="M257" s="8"/>
      <c r="O257" s="6" t="s">
        <v>82</v>
      </c>
      <c r="P257" s="7"/>
      <c r="Q257" s="7" t="s">
        <v>161</v>
      </c>
      <c r="R257" s="8"/>
    </row>
    <row r="258" spans="1:18" ht="15.75">
      <c r="A258" s="6" t="s">
        <v>83</v>
      </c>
      <c r="B258" s="7"/>
      <c r="C258" s="7" t="s">
        <v>162</v>
      </c>
      <c r="D258" s="8"/>
      <c r="F258" s="6" t="s">
        <v>83</v>
      </c>
      <c r="G258" s="7"/>
      <c r="H258" s="7" t="s">
        <v>162</v>
      </c>
      <c r="I258" s="8"/>
      <c r="J258" s="6" t="s">
        <v>83</v>
      </c>
      <c r="K258" s="7"/>
      <c r="L258" s="7" t="s">
        <v>162</v>
      </c>
      <c r="M258" s="8"/>
      <c r="O258" s="6" t="s">
        <v>83</v>
      </c>
      <c r="P258" s="7"/>
      <c r="Q258" s="7" t="s">
        <v>162</v>
      </c>
      <c r="R258" s="8"/>
    </row>
    <row r="259" spans="1:18" ht="16.5" thickBot="1">
      <c r="A259" s="9" t="s">
        <v>84</v>
      </c>
      <c r="B259" s="10"/>
      <c r="C259" s="10"/>
      <c r="D259" s="11"/>
      <c r="F259" s="9" t="s">
        <v>84</v>
      </c>
      <c r="G259" s="10"/>
      <c r="H259" s="10"/>
      <c r="I259" s="11"/>
      <c r="J259" s="9" t="s">
        <v>84</v>
      </c>
      <c r="K259" s="10"/>
      <c r="L259" s="10"/>
      <c r="M259" s="11"/>
      <c r="O259" s="9" t="s">
        <v>84</v>
      </c>
      <c r="P259" s="10"/>
      <c r="Q259" s="10"/>
      <c r="R259" s="11"/>
    </row>
    <row r="260" spans="1:18" ht="15.75">
      <c r="A260" s="13" t="s">
        <v>85</v>
      </c>
      <c r="B260" s="157"/>
      <c r="C260" s="158"/>
      <c r="D260" s="159" t="s">
        <v>15</v>
      </c>
      <c r="F260" s="13" t="s">
        <v>85</v>
      </c>
      <c r="G260" s="157"/>
      <c r="H260" s="158"/>
      <c r="I260" s="159" t="s">
        <v>15</v>
      </c>
      <c r="J260" s="13" t="s">
        <v>85</v>
      </c>
      <c r="K260" s="157"/>
      <c r="L260" s="158"/>
      <c r="M260" s="159" t="s">
        <v>15</v>
      </c>
      <c r="O260" s="13" t="s">
        <v>85</v>
      </c>
      <c r="P260" s="157"/>
      <c r="Q260" s="158"/>
      <c r="R260" s="159" t="s">
        <v>15</v>
      </c>
    </row>
    <row r="261" spans="1:18" ht="16.5" thickBot="1">
      <c r="A261" s="160" t="s">
        <v>163</v>
      </c>
      <c r="B261" s="15"/>
      <c r="C261" s="161"/>
      <c r="D261" s="162"/>
      <c r="F261" s="160" t="s">
        <v>163</v>
      </c>
      <c r="G261" s="15"/>
      <c r="H261" s="161"/>
      <c r="I261" s="162"/>
      <c r="J261" s="160" t="s">
        <v>163</v>
      </c>
      <c r="K261" s="15"/>
      <c r="L261" s="161"/>
      <c r="M261" s="162"/>
      <c r="O261" s="160" t="s">
        <v>163</v>
      </c>
      <c r="P261" s="15"/>
      <c r="Q261" s="161"/>
      <c r="R261" s="162"/>
    </row>
    <row r="262" spans="10:18" ht="16.5" thickBot="1">
      <c r="J262"/>
      <c r="K262"/>
      <c r="L262"/>
      <c r="M262"/>
      <c r="N262"/>
      <c r="O262"/>
      <c r="P262"/>
      <c r="Q262"/>
      <c r="R262"/>
    </row>
    <row r="263" spans="1:18" ht="15.75">
      <c r="A263" s="18"/>
      <c r="B263" s="19" t="s">
        <v>69</v>
      </c>
      <c r="C263" s="20"/>
      <c r="D263" s="22"/>
      <c r="F263" s="18"/>
      <c r="G263" s="19" t="s">
        <v>69</v>
      </c>
      <c r="H263" s="20"/>
      <c r="I263" s="21" t="s">
        <v>150</v>
      </c>
      <c r="J263"/>
      <c r="K263"/>
      <c r="L263"/>
      <c r="M263"/>
      <c r="N263"/>
      <c r="O263"/>
      <c r="P263"/>
      <c r="Q263"/>
      <c r="R263"/>
    </row>
    <row r="264" spans="1:18" ht="16.5" thickBot="1">
      <c r="A264" s="23"/>
      <c r="B264" s="24" t="s">
        <v>72</v>
      </c>
      <c r="C264" s="25"/>
      <c r="D264" s="26"/>
      <c r="F264" s="23"/>
      <c r="G264" s="24" t="s">
        <v>72</v>
      </c>
      <c r="H264" s="25"/>
      <c r="I264" s="26"/>
      <c r="J264"/>
      <c r="K264"/>
      <c r="L264"/>
      <c r="M264"/>
      <c r="N264"/>
      <c r="O264"/>
      <c r="P264"/>
      <c r="Q264"/>
      <c r="R264"/>
    </row>
    <row r="265" spans="10:18" ht="15.75">
      <c r="J265"/>
      <c r="K265"/>
      <c r="L265"/>
      <c r="M265"/>
      <c r="N265"/>
      <c r="O265"/>
      <c r="P265"/>
      <c r="Q265"/>
      <c r="R265"/>
    </row>
    <row r="266" spans="1:18" ht="15.75">
      <c r="A266" s="12" t="s">
        <v>73</v>
      </c>
      <c r="B266" s="14" t="str">
        <f>+B4</f>
        <v>Zell</v>
      </c>
      <c r="C266" s="27"/>
      <c r="F266" s="12" t="s">
        <v>73</v>
      </c>
      <c r="G266" s="14" t="str">
        <f>+B4</f>
        <v>Zell</v>
      </c>
      <c r="H266" s="27"/>
      <c r="J266"/>
      <c r="K266"/>
      <c r="L266"/>
      <c r="M266"/>
      <c r="N266"/>
      <c r="O266"/>
      <c r="P266"/>
      <c r="Q266"/>
      <c r="R266"/>
    </row>
    <row r="267" spans="10:18" ht="15.75">
      <c r="J267"/>
      <c r="K267"/>
      <c r="L267"/>
      <c r="M267"/>
      <c r="N267"/>
      <c r="O267"/>
      <c r="P267"/>
      <c r="Q267"/>
      <c r="R267"/>
    </row>
    <row r="268" spans="1:18" ht="15.75">
      <c r="A268" s="7" t="str">
        <f>+A6</f>
        <v>Gruppe:</v>
      </c>
      <c r="B268" s="7" t="s">
        <v>151</v>
      </c>
      <c r="C268" s="7" t="s">
        <v>76</v>
      </c>
      <c r="D268" s="7"/>
      <c r="F268" s="7" t="str">
        <f>+A6</f>
        <v>Gruppe:</v>
      </c>
      <c r="G268" s="7" t="s">
        <v>152</v>
      </c>
      <c r="H268" s="7" t="s">
        <v>76</v>
      </c>
      <c r="I268" s="7"/>
      <c r="J268"/>
      <c r="K268"/>
      <c r="L268"/>
      <c r="M268"/>
      <c r="N268"/>
      <c r="O268"/>
      <c r="P268"/>
      <c r="Q268"/>
      <c r="R268"/>
    </row>
    <row r="269" spans="10:18" ht="15.75">
      <c r="J269"/>
      <c r="K269"/>
      <c r="L269"/>
      <c r="M269"/>
      <c r="N269"/>
      <c r="O269"/>
      <c r="P269"/>
      <c r="Q269"/>
      <c r="R269"/>
    </row>
    <row r="270" spans="1:18" ht="16.5" thickBot="1">
      <c r="A270" s="28" t="str">
        <f>'12er-System'!$B$4</f>
        <v>Binder</v>
      </c>
      <c r="B270" s="29" t="s">
        <v>20</v>
      </c>
      <c r="C270" s="28" t="str">
        <f>'12er-System'!$B$9</f>
        <v>Ly</v>
      </c>
      <c r="D270" s="28"/>
      <c r="F270" s="28" t="str">
        <f>'12er-System'!$B$5</f>
        <v>Jooß</v>
      </c>
      <c r="G270" s="29" t="s">
        <v>20</v>
      </c>
      <c r="H270" s="28" t="str">
        <f>'12er-System'!$B$8</f>
        <v>Heidel</v>
      </c>
      <c r="I270" s="28"/>
      <c r="J270"/>
      <c r="K270"/>
      <c r="L270"/>
      <c r="M270"/>
      <c r="N270"/>
      <c r="O270"/>
      <c r="P270"/>
      <c r="Q270"/>
      <c r="R270"/>
    </row>
    <row r="271" spans="2:18" ht="15.75">
      <c r="B271" s="30"/>
      <c r="G271" s="30"/>
      <c r="J271"/>
      <c r="K271"/>
      <c r="L271"/>
      <c r="M271"/>
      <c r="N271"/>
      <c r="O271"/>
      <c r="P271"/>
      <c r="Q271"/>
      <c r="R271"/>
    </row>
    <row r="272" spans="1:18" ht="16.5" thickBot="1">
      <c r="A272" s="12" t="s">
        <v>80</v>
      </c>
      <c r="F272" s="12" t="s">
        <v>80</v>
      </c>
      <c r="J272"/>
      <c r="K272"/>
      <c r="L272"/>
      <c r="M272"/>
      <c r="N272"/>
      <c r="O272"/>
      <c r="P272"/>
      <c r="Q272"/>
      <c r="R272"/>
    </row>
    <row r="273" spans="1:18" ht="15.75">
      <c r="A273" s="2"/>
      <c r="B273" s="3" t="s">
        <v>81</v>
      </c>
      <c r="C273" s="4"/>
      <c r="D273" s="5" t="s">
        <v>81</v>
      </c>
      <c r="F273" s="2"/>
      <c r="G273" s="3" t="s">
        <v>81</v>
      </c>
      <c r="H273" s="4"/>
      <c r="I273" s="5" t="s">
        <v>81</v>
      </c>
      <c r="J273"/>
      <c r="K273"/>
      <c r="L273"/>
      <c r="M273"/>
      <c r="N273"/>
      <c r="O273"/>
      <c r="P273"/>
      <c r="Q273"/>
      <c r="R273"/>
    </row>
    <row r="274" spans="1:18" ht="15.75">
      <c r="A274" s="6" t="s">
        <v>82</v>
      </c>
      <c r="B274" s="7"/>
      <c r="C274" s="7" t="s">
        <v>161</v>
      </c>
      <c r="D274" s="8"/>
      <c r="F274" s="6" t="s">
        <v>82</v>
      </c>
      <c r="G274" s="7"/>
      <c r="H274" s="7" t="s">
        <v>161</v>
      </c>
      <c r="I274" s="8"/>
      <c r="J274"/>
      <c r="K274"/>
      <c r="L274"/>
      <c r="M274"/>
      <c r="N274"/>
      <c r="O274"/>
      <c r="P274"/>
      <c r="Q274"/>
      <c r="R274"/>
    </row>
    <row r="275" spans="1:18" ht="15.75">
      <c r="A275" s="6" t="s">
        <v>83</v>
      </c>
      <c r="B275" s="7"/>
      <c r="C275" s="7" t="s">
        <v>162</v>
      </c>
      <c r="D275" s="8"/>
      <c r="F275" s="6" t="s">
        <v>83</v>
      </c>
      <c r="G275" s="7"/>
      <c r="H275" s="7" t="s">
        <v>162</v>
      </c>
      <c r="I275" s="8"/>
      <c r="J275"/>
      <c r="K275"/>
      <c r="L275"/>
      <c r="M275"/>
      <c r="N275"/>
      <c r="O275"/>
      <c r="P275"/>
      <c r="Q275"/>
      <c r="R275"/>
    </row>
    <row r="276" spans="1:18" ht="16.5" thickBot="1">
      <c r="A276" s="9" t="s">
        <v>84</v>
      </c>
      <c r="B276" s="10"/>
      <c r="C276" s="10"/>
      <c r="D276" s="11"/>
      <c r="F276" s="9" t="s">
        <v>84</v>
      </c>
      <c r="G276" s="10"/>
      <c r="H276" s="10"/>
      <c r="I276" s="11"/>
      <c r="J276"/>
      <c r="K276"/>
      <c r="L276"/>
      <c r="M276"/>
      <c r="N276"/>
      <c r="O276"/>
      <c r="P276"/>
      <c r="Q276"/>
      <c r="R276"/>
    </row>
    <row r="277" spans="1:18" ht="15.75">
      <c r="A277" s="13" t="s">
        <v>85</v>
      </c>
      <c r="B277" s="157"/>
      <c r="C277" s="158"/>
      <c r="D277" s="159" t="s">
        <v>15</v>
      </c>
      <c r="F277" s="13" t="s">
        <v>85</v>
      </c>
      <c r="G277" s="157"/>
      <c r="H277" s="158"/>
      <c r="I277" s="159" t="s">
        <v>15</v>
      </c>
      <c r="J277"/>
      <c r="K277"/>
      <c r="L277"/>
      <c r="M277"/>
      <c r="N277"/>
      <c r="O277"/>
      <c r="P277"/>
      <c r="Q277"/>
      <c r="R277"/>
    </row>
    <row r="278" spans="1:18" ht="16.5" thickBot="1">
      <c r="A278" s="160" t="s">
        <v>163</v>
      </c>
      <c r="B278" s="15"/>
      <c r="C278" s="161"/>
      <c r="D278" s="162"/>
      <c r="F278" s="160" t="s">
        <v>163</v>
      </c>
      <c r="G278" s="15"/>
      <c r="H278" s="161"/>
      <c r="I278" s="162"/>
      <c r="J278"/>
      <c r="K278"/>
      <c r="L278"/>
      <c r="M278"/>
      <c r="N278"/>
      <c r="O278"/>
      <c r="P278"/>
      <c r="Q278"/>
      <c r="R278"/>
    </row>
    <row r="279" spans="10:18" ht="15.75">
      <c r="J279"/>
      <c r="K279"/>
      <c r="L279"/>
      <c r="M279"/>
      <c r="N279"/>
      <c r="O279"/>
      <c r="P279"/>
      <c r="Q279"/>
      <c r="R279"/>
    </row>
    <row r="280" spans="10:18" ht="16.5" thickBot="1">
      <c r="J280"/>
      <c r="K280"/>
      <c r="L280"/>
      <c r="M280"/>
      <c r="N280"/>
      <c r="O280"/>
      <c r="P280"/>
      <c r="Q280"/>
      <c r="R280"/>
    </row>
    <row r="281" spans="1:18" ht="15.75">
      <c r="A281" s="18"/>
      <c r="B281" s="19" t="s">
        <v>69</v>
      </c>
      <c r="C281" s="20"/>
      <c r="D281" s="22"/>
      <c r="F281" s="18"/>
      <c r="G281" s="19" t="s">
        <v>69</v>
      </c>
      <c r="H281" s="20"/>
      <c r="I281" s="22"/>
      <c r="J281"/>
      <c r="K281"/>
      <c r="L281"/>
      <c r="M281"/>
      <c r="N281"/>
      <c r="O281"/>
      <c r="P281"/>
      <c r="Q281"/>
      <c r="R281"/>
    </row>
    <row r="282" spans="1:18" ht="16.5" thickBot="1">
      <c r="A282" s="23"/>
      <c r="B282" s="24" t="s">
        <v>72</v>
      </c>
      <c r="C282" s="25"/>
      <c r="D282" s="26"/>
      <c r="F282" s="23"/>
      <c r="G282" s="24" t="s">
        <v>72</v>
      </c>
      <c r="H282" s="25"/>
      <c r="I282" s="26"/>
      <c r="J282"/>
      <c r="K282"/>
      <c r="L282"/>
      <c r="M282"/>
      <c r="N282"/>
      <c r="O282"/>
      <c r="P282"/>
      <c r="Q282"/>
      <c r="R282"/>
    </row>
    <row r="283" spans="10:18" ht="15.75">
      <c r="J283"/>
      <c r="K283"/>
      <c r="L283"/>
      <c r="M283"/>
      <c r="N283"/>
      <c r="O283"/>
      <c r="P283"/>
      <c r="Q283"/>
      <c r="R283"/>
    </row>
    <row r="284" spans="1:18" ht="15.75">
      <c r="A284" s="12" t="s">
        <v>73</v>
      </c>
      <c r="B284" s="14" t="str">
        <f>+B4</f>
        <v>Zell</v>
      </c>
      <c r="C284" s="27"/>
      <c r="F284" s="12" t="s">
        <v>73</v>
      </c>
      <c r="G284" s="14" t="str">
        <f>+B4</f>
        <v>Zell</v>
      </c>
      <c r="H284" s="27"/>
      <c r="J284"/>
      <c r="K284"/>
      <c r="L284"/>
      <c r="M284"/>
      <c r="N284"/>
      <c r="O284"/>
      <c r="P284"/>
      <c r="Q284"/>
      <c r="R284"/>
    </row>
    <row r="285" spans="10:18" ht="15.75">
      <c r="J285"/>
      <c r="K285"/>
      <c r="L285"/>
      <c r="M285"/>
      <c r="N285"/>
      <c r="O285"/>
      <c r="P285"/>
      <c r="Q285"/>
      <c r="R285"/>
    </row>
    <row r="286" spans="1:18" ht="15.75">
      <c r="A286" s="7" t="str">
        <f>+A6</f>
        <v>Gruppe:</v>
      </c>
      <c r="B286" s="7" t="s">
        <v>153</v>
      </c>
      <c r="C286" s="7" t="s">
        <v>76</v>
      </c>
      <c r="D286" s="7"/>
      <c r="F286" s="7" t="str">
        <f>+A6</f>
        <v>Gruppe:</v>
      </c>
      <c r="G286" s="7" t="s">
        <v>154</v>
      </c>
      <c r="H286" s="7" t="s">
        <v>76</v>
      </c>
      <c r="I286" s="7"/>
      <c r="J286"/>
      <c r="K286"/>
      <c r="L286"/>
      <c r="M286"/>
      <c r="N286"/>
      <c r="O286"/>
      <c r="P286"/>
      <c r="Q286"/>
      <c r="R286"/>
    </row>
    <row r="287" spans="10:18" ht="15.75">
      <c r="J287"/>
      <c r="K287"/>
      <c r="L287"/>
      <c r="M287"/>
      <c r="N287"/>
      <c r="O287"/>
      <c r="P287"/>
      <c r="Q287"/>
      <c r="R287"/>
    </row>
    <row r="288" spans="1:18" ht="16.5" thickBot="1">
      <c r="A288" s="28" t="str">
        <f>'12er-System'!$B$6</f>
        <v>Bulling</v>
      </c>
      <c r="B288" s="29" t="s">
        <v>20</v>
      </c>
      <c r="C288" s="28" t="str">
        <f>'12er-System'!$B$7</f>
        <v>Straubmüller</v>
      </c>
      <c r="D288" s="28"/>
      <c r="F288" s="28" t="str">
        <f>'12er-System'!$B$10</f>
        <v>Bauer</v>
      </c>
      <c r="G288" s="29" t="s">
        <v>20</v>
      </c>
      <c r="H288" s="28" t="str">
        <f>'12er-System'!$B$14</f>
        <v>Schweizer</v>
      </c>
      <c r="I288" s="28"/>
      <c r="J288"/>
      <c r="K288"/>
      <c r="L288"/>
      <c r="M288"/>
      <c r="N288"/>
      <c r="O288"/>
      <c r="P288"/>
      <c r="Q288"/>
      <c r="R288"/>
    </row>
    <row r="289" spans="2:18" ht="15.75">
      <c r="B289" s="30"/>
      <c r="G289" s="30"/>
      <c r="J289"/>
      <c r="K289"/>
      <c r="L289"/>
      <c r="M289"/>
      <c r="N289"/>
      <c r="O289"/>
      <c r="P289"/>
      <c r="Q289"/>
      <c r="R289"/>
    </row>
    <row r="290" spans="1:18" ht="16.5" thickBot="1">
      <c r="A290" s="12" t="s">
        <v>80</v>
      </c>
      <c r="F290" s="12" t="s">
        <v>80</v>
      </c>
      <c r="J290"/>
      <c r="K290"/>
      <c r="L290"/>
      <c r="M290"/>
      <c r="N290"/>
      <c r="O290"/>
      <c r="P290"/>
      <c r="Q290"/>
      <c r="R290"/>
    </row>
    <row r="291" spans="1:18" ht="15.75">
      <c r="A291" s="2"/>
      <c r="B291" s="3" t="s">
        <v>81</v>
      </c>
      <c r="C291" s="4"/>
      <c r="D291" s="5" t="s">
        <v>81</v>
      </c>
      <c r="F291" s="2"/>
      <c r="G291" s="3" t="s">
        <v>81</v>
      </c>
      <c r="H291" s="4"/>
      <c r="I291" s="5" t="s">
        <v>81</v>
      </c>
      <c r="J291"/>
      <c r="K291"/>
      <c r="L291"/>
      <c r="M291"/>
      <c r="N291"/>
      <c r="O291"/>
      <c r="P291"/>
      <c r="Q291"/>
      <c r="R291"/>
    </row>
    <row r="292" spans="1:18" ht="15.75">
      <c r="A292" s="6" t="s">
        <v>82</v>
      </c>
      <c r="B292" s="7"/>
      <c r="C292" s="7" t="s">
        <v>161</v>
      </c>
      <c r="D292" s="8"/>
      <c r="F292" s="6" t="s">
        <v>82</v>
      </c>
      <c r="G292" s="7"/>
      <c r="H292" s="7" t="s">
        <v>161</v>
      </c>
      <c r="I292" s="8"/>
      <c r="J292"/>
      <c r="K292"/>
      <c r="L292"/>
      <c r="M292"/>
      <c r="N292"/>
      <c r="O292"/>
      <c r="P292"/>
      <c r="Q292"/>
      <c r="R292"/>
    </row>
    <row r="293" spans="1:18" ht="15.75">
      <c r="A293" s="6" t="s">
        <v>83</v>
      </c>
      <c r="B293" s="7"/>
      <c r="C293" s="7" t="s">
        <v>162</v>
      </c>
      <c r="D293" s="8"/>
      <c r="F293" s="6" t="s">
        <v>83</v>
      </c>
      <c r="G293" s="7"/>
      <c r="H293" s="7" t="s">
        <v>162</v>
      </c>
      <c r="I293" s="8"/>
      <c r="J293"/>
      <c r="K293"/>
      <c r="L293"/>
      <c r="M293"/>
      <c r="N293"/>
      <c r="O293"/>
      <c r="P293"/>
      <c r="Q293"/>
      <c r="R293"/>
    </row>
    <row r="294" spans="1:18" ht="16.5" thickBot="1">
      <c r="A294" s="9" t="s">
        <v>84</v>
      </c>
      <c r="B294" s="10"/>
      <c r="C294" s="10"/>
      <c r="D294" s="11"/>
      <c r="F294" s="9" t="s">
        <v>84</v>
      </c>
      <c r="G294" s="10"/>
      <c r="H294" s="10"/>
      <c r="I294" s="11"/>
      <c r="J294"/>
      <c r="K294"/>
      <c r="L294"/>
      <c r="M294"/>
      <c r="N294"/>
      <c r="O294"/>
      <c r="P294"/>
      <c r="Q294"/>
      <c r="R294"/>
    </row>
    <row r="295" spans="1:18" ht="15.75">
      <c r="A295" s="13" t="s">
        <v>85</v>
      </c>
      <c r="B295" s="157"/>
      <c r="C295" s="158"/>
      <c r="D295" s="159" t="s">
        <v>15</v>
      </c>
      <c r="F295" s="13" t="s">
        <v>85</v>
      </c>
      <c r="G295" s="157"/>
      <c r="H295" s="158"/>
      <c r="I295" s="159" t="s">
        <v>15</v>
      </c>
      <c r="J295"/>
      <c r="K295"/>
      <c r="L295"/>
      <c r="M295"/>
      <c r="N295"/>
      <c r="O295"/>
      <c r="P295"/>
      <c r="Q295"/>
      <c r="R295"/>
    </row>
    <row r="296" spans="1:18" ht="16.5" thickBot="1">
      <c r="A296" s="160" t="s">
        <v>163</v>
      </c>
      <c r="B296" s="15"/>
      <c r="C296" s="161"/>
      <c r="D296" s="162"/>
      <c r="F296" s="160" t="s">
        <v>163</v>
      </c>
      <c r="G296" s="15"/>
      <c r="H296" s="161"/>
      <c r="I296" s="162"/>
      <c r="J296"/>
      <c r="K296"/>
      <c r="L296"/>
      <c r="M296"/>
      <c r="N296"/>
      <c r="O296"/>
      <c r="P296"/>
      <c r="Q296"/>
      <c r="R296"/>
    </row>
    <row r="297" spans="10:18" ht="16.5" thickBot="1">
      <c r="J297"/>
      <c r="K297"/>
      <c r="L297"/>
      <c r="M297"/>
      <c r="N297"/>
      <c r="O297"/>
      <c r="P297"/>
      <c r="Q297"/>
      <c r="R297"/>
    </row>
    <row r="298" spans="1:18" ht="15.75">
      <c r="A298" s="18"/>
      <c r="B298" s="19" t="s">
        <v>69</v>
      </c>
      <c r="C298" s="20"/>
      <c r="D298" s="22"/>
      <c r="F298" s="18"/>
      <c r="G298" s="19" t="s">
        <v>69</v>
      </c>
      <c r="H298" s="20"/>
      <c r="I298" s="22"/>
      <c r="J298"/>
      <c r="K298"/>
      <c r="L298"/>
      <c r="M298"/>
      <c r="N298"/>
      <c r="O298"/>
      <c r="P298"/>
      <c r="Q298"/>
      <c r="R298"/>
    </row>
    <row r="299" spans="1:18" ht="16.5" thickBot="1">
      <c r="A299" s="23"/>
      <c r="B299" s="24" t="s">
        <v>72</v>
      </c>
      <c r="C299" s="25"/>
      <c r="D299" s="26"/>
      <c r="F299" s="23"/>
      <c r="G299" s="24" t="s">
        <v>72</v>
      </c>
      <c r="H299" s="25"/>
      <c r="I299" s="26"/>
      <c r="J299"/>
      <c r="K299"/>
      <c r="L299"/>
      <c r="M299"/>
      <c r="N299"/>
      <c r="O299"/>
      <c r="P299"/>
      <c r="Q299"/>
      <c r="R299"/>
    </row>
    <row r="300" spans="10:18" ht="15.75">
      <c r="J300"/>
      <c r="K300"/>
      <c r="L300"/>
      <c r="M300"/>
      <c r="N300"/>
      <c r="O300"/>
      <c r="P300"/>
      <c r="Q300"/>
      <c r="R300"/>
    </row>
    <row r="301" spans="1:18" ht="15.75">
      <c r="A301" s="12" t="s">
        <v>73</v>
      </c>
      <c r="B301" s="14" t="str">
        <f>+B4</f>
        <v>Zell</v>
      </c>
      <c r="C301" s="27"/>
      <c r="F301" s="12" t="s">
        <v>73</v>
      </c>
      <c r="G301" s="14" t="str">
        <f>+B4</f>
        <v>Zell</v>
      </c>
      <c r="H301" s="27"/>
      <c r="J301"/>
      <c r="K301"/>
      <c r="L301"/>
      <c r="M301"/>
      <c r="N301"/>
      <c r="O301"/>
      <c r="P301"/>
      <c r="Q301"/>
      <c r="R301"/>
    </row>
    <row r="302" spans="10:18" ht="15.75">
      <c r="J302"/>
      <c r="K302"/>
      <c r="L302"/>
      <c r="M302"/>
      <c r="N302"/>
      <c r="O302"/>
      <c r="P302"/>
      <c r="Q302"/>
      <c r="R302"/>
    </row>
    <row r="303" spans="1:18" ht="15.75">
      <c r="A303" s="7" t="str">
        <f>+A6</f>
        <v>Gruppe:</v>
      </c>
      <c r="B303" s="7" t="s">
        <v>155</v>
      </c>
      <c r="C303" s="7" t="s">
        <v>76</v>
      </c>
      <c r="D303" s="7"/>
      <c r="F303" s="7" t="str">
        <f>+A6</f>
        <v>Gruppe:</v>
      </c>
      <c r="G303" s="7" t="s">
        <v>156</v>
      </c>
      <c r="H303" s="7" t="s">
        <v>76</v>
      </c>
      <c r="I303" s="7"/>
      <c r="J303"/>
      <c r="K303"/>
      <c r="L303"/>
      <c r="M303"/>
      <c r="N303"/>
      <c r="O303"/>
      <c r="P303"/>
      <c r="Q303"/>
      <c r="R303"/>
    </row>
    <row r="304" spans="10:18" ht="15.75">
      <c r="J304"/>
      <c r="K304"/>
      <c r="L304"/>
      <c r="M304"/>
      <c r="N304"/>
      <c r="O304"/>
      <c r="P304"/>
      <c r="Q304"/>
      <c r="R304"/>
    </row>
    <row r="305" spans="1:18" ht="16.5" thickBot="1">
      <c r="A305" s="28" t="str">
        <f>'12er-System'!$B$11</f>
        <v>Schwarz</v>
      </c>
      <c r="B305" s="29" t="s">
        <v>20</v>
      </c>
      <c r="C305" s="28" t="str">
        <f>'12er-System'!$B$13</f>
        <v>Ostertag</v>
      </c>
      <c r="D305" s="28"/>
      <c r="F305" s="28" t="str">
        <f>'12er-System'!$B$12</f>
        <v>Reuter</v>
      </c>
      <c r="G305" s="29" t="s">
        <v>20</v>
      </c>
      <c r="H305" s="28">
        <f>'12er-System'!$B$15</f>
        <v>0</v>
      </c>
      <c r="I305" s="28"/>
      <c r="J305"/>
      <c r="K305"/>
      <c r="L305"/>
      <c r="M305"/>
      <c r="N305"/>
      <c r="O305"/>
      <c r="P305"/>
      <c r="Q305"/>
      <c r="R305"/>
    </row>
    <row r="306" spans="2:18" ht="15.75">
      <c r="B306" s="30"/>
      <c r="G306" s="30"/>
      <c r="J306"/>
      <c r="K306"/>
      <c r="L306"/>
      <c r="M306"/>
      <c r="N306"/>
      <c r="O306"/>
      <c r="P306"/>
      <c r="Q306"/>
      <c r="R306"/>
    </row>
    <row r="307" spans="1:18" ht="16.5" thickBot="1">
      <c r="A307" s="12" t="s">
        <v>80</v>
      </c>
      <c r="F307" s="12" t="s">
        <v>80</v>
      </c>
      <c r="J307"/>
      <c r="K307"/>
      <c r="L307"/>
      <c r="M307"/>
      <c r="N307"/>
      <c r="O307"/>
      <c r="P307"/>
      <c r="Q307"/>
      <c r="R307"/>
    </row>
    <row r="308" spans="1:18" ht="15.75">
      <c r="A308" s="2"/>
      <c r="B308" s="3" t="s">
        <v>81</v>
      </c>
      <c r="C308" s="4"/>
      <c r="D308" s="5" t="s">
        <v>81</v>
      </c>
      <c r="F308" s="2"/>
      <c r="G308" s="3" t="s">
        <v>81</v>
      </c>
      <c r="H308" s="4"/>
      <c r="I308" s="5" t="s">
        <v>81</v>
      </c>
      <c r="J308"/>
      <c r="K308"/>
      <c r="L308"/>
      <c r="M308"/>
      <c r="N308"/>
      <c r="O308"/>
      <c r="P308"/>
      <c r="Q308"/>
      <c r="R308"/>
    </row>
    <row r="309" spans="1:18" ht="15.75">
      <c r="A309" s="6" t="s">
        <v>82</v>
      </c>
      <c r="B309" s="7"/>
      <c r="C309" s="7" t="s">
        <v>161</v>
      </c>
      <c r="D309" s="8"/>
      <c r="F309" s="6" t="s">
        <v>82</v>
      </c>
      <c r="G309" s="7"/>
      <c r="H309" s="7" t="s">
        <v>161</v>
      </c>
      <c r="I309" s="8"/>
      <c r="J309"/>
      <c r="K309"/>
      <c r="L309"/>
      <c r="M309"/>
      <c r="N309"/>
      <c r="O309"/>
      <c r="P309"/>
      <c r="Q309"/>
      <c r="R309"/>
    </row>
    <row r="310" spans="1:18" ht="15.75">
      <c r="A310" s="6" t="s">
        <v>83</v>
      </c>
      <c r="B310" s="7"/>
      <c r="C310" s="7" t="s">
        <v>162</v>
      </c>
      <c r="D310" s="8"/>
      <c r="F310" s="6" t="s">
        <v>83</v>
      </c>
      <c r="G310" s="7"/>
      <c r="H310" s="7" t="s">
        <v>162</v>
      </c>
      <c r="I310" s="8"/>
      <c r="J310"/>
      <c r="K310"/>
      <c r="L310"/>
      <c r="M310"/>
      <c r="N310"/>
      <c r="O310"/>
      <c r="P310"/>
      <c r="Q310"/>
      <c r="R310"/>
    </row>
    <row r="311" spans="1:18" ht="16.5" thickBot="1">
      <c r="A311" s="9" t="s">
        <v>84</v>
      </c>
      <c r="B311" s="10"/>
      <c r="C311" s="10"/>
      <c r="D311" s="11"/>
      <c r="F311" s="9" t="s">
        <v>84</v>
      </c>
      <c r="G311" s="10"/>
      <c r="H311" s="10"/>
      <c r="I311" s="11"/>
      <c r="J311"/>
      <c r="K311"/>
      <c r="L311"/>
      <c r="M311"/>
      <c r="N311"/>
      <c r="O311"/>
      <c r="P311"/>
      <c r="Q311"/>
      <c r="R311"/>
    </row>
    <row r="312" spans="1:18" ht="15.75">
      <c r="A312" s="13" t="s">
        <v>85</v>
      </c>
      <c r="B312" s="157"/>
      <c r="C312" s="158"/>
      <c r="D312" s="159" t="s">
        <v>15</v>
      </c>
      <c r="F312" s="13" t="s">
        <v>85</v>
      </c>
      <c r="G312" s="157"/>
      <c r="H312" s="158"/>
      <c r="I312" s="159" t="s">
        <v>15</v>
      </c>
      <c r="J312"/>
      <c r="K312"/>
      <c r="L312"/>
      <c r="M312"/>
      <c r="N312"/>
      <c r="O312"/>
      <c r="P312"/>
      <c r="Q312"/>
      <c r="R312"/>
    </row>
    <row r="313" spans="1:18" ht="16.5" thickBot="1">
      <c r="A313" s="160" t="s">
        <v>163</v>
      </c>
      <c r="B313" s="15"/>
      <c r="C313" s="161"/>
      <c r="D313" s="162"/>
      <c r="F313" s="160" t="s">
        <v>163</v>
      </c>
      <c r="G313" s="15"/>
      <c r="H313" s="161"/>
      <c r="I313" s="162"/>
      <c r="J313"/>
      <c r="K313"/>
      <c r="L313"/>
      <c r="M313"/>
      <c r="N313"/>
      <c r="O313"/>
      <c r="P313"/>
      <c r="Q313"/>
      <c r="R313"/>
    </row>
  </sheetData>
  <sheetProtection sheet="1" objects="1" scenarios="1"/>
  <printOptions gridLines="1"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12er-System(Variable Sätze) korrigiert 8.4.03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Tobias Holl</cp:lastModifiedBy>
  <cp:lastPrinted>2001-09-20T17:55:50Z</cp:lastPrinted>
  <dcterms:created xsi:type="dcterms:W3CDTF">2001-09-18T19:32:05Z</dcterms:created>
  <dcterms:modified xsi:type="dcterms:W3CDTF">2010-03-14T15:53:37Z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