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2775" windowWidth="9630" windowHeight="2835" activeTab="0"/>
  </bookViews>
  <sheets>
    <sheet name="SYST10" sheetId="1" r:id="rId1"/>
    <sheet name="SR10" sheetId="2" r:id="rId2"/>
    <sheet name="Platzierung" sheetId="3" r:id="rId3"/>
  </sheets>
  <definedNames/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AT7" authorId="0">
      <text>
        <r>
          <rPr>
            <sz val="8"/>
            <rFont val="Tahoma"/>
            <family val="0"/>
          </rPr>
          <t>Bei richtiger Eingabe der Spielergebnisse, muß !! Weg sein</t>
        </r>
      </text>
    </comment>
  </commentList>
</comments>
</file>

<file path=xl/comments2.xml><?xml version="1.0" encoding="utf-8"?>
<comments xmlns="http://schemas.openxmlformats.org/spreadsheetml/2006/main">
  <authors>
    <author>Ein gesch?tzter Microsoft Office Anwender</author>
  </authors>
  <commentList>
    <comment ref="B4" authorId="0">
      <text>
        <r>
          <rPr>
            <sz val="8"/>
            <rFont val="Tahoma"/>
            <family val="0"/>
          </rPr>
          <t xml:space="preserve">Eintrag nur in Zelle B4
</t>
        </r>
      </text>
    </comment>
  </commentList>
</comments>
</file>

<file path=xl/sharedStrings.xml><?xml version="1.0" encoding="utf-8"?>
<sst xmlns="http://schemas.openxmlformats.org/spreadsheetml/2006/main" count="1138" uniqueCount="127">
  <si>
    <t>Damen-Rangliste</t>
  </si>
  <si>
    <t>Bezirk Donau</t>
  </si>
  <si>
    <t>Rangliste</t>
  </si>
  <si>
    <t>Nr</t>
  </si>
  <si>
    <t>Name</t>
  </si>
  <si>
    <t>Verein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</si>
  <si>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</si>
  <si>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</si>
  <si>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</si>
  <si>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</si>
  <si>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</si>
  <si>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</si>
  <si>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</si>
  <si>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</si>
  <si>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</si>
  <si>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</si>
  <si>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Punkte</t>
  </si>
  <si>
    <t>Sätze</t>
  </si>
  <si>
    <t>:</t>
  </si>
  <si>
    <t>1. Runde</t>
  </si>
  <si>
    <t>Erg.</t>
  </si>
  <si>
    <t>6. Runde</t>
  </si>
  <si>
    <t>-</t>
  </si>
  <si>
    <t>2.Runde</t>
  </si>
  <si>
    <t>7. Runde</t>
  </si>
  <si>
    <t>3.Runde</t>
  </si>
  <si>
    <t>8. Runde</t>
  </si>
  <si>
    <t>4.Runde</t>
  </si>
  <si>
    <t>9. Runde</t>
  </si>
  <si>
    <t>5.Runde</t>
  </si>
  <si>
    <t>Eingaben innerhalb der Raster sind nur in den gelben</t>
  </si>
  <si>
    <t>Tischtennis</t>
  </si>
  <si>
    <t>BL 1</t>
  </si>
  <si>
    <t>BL 6</t>
  </si>
  <si>
    <t>Schiedsrichterzettel</t>
  </si>
  <si>
    <t>Disziplin:</t>
  </si>
  <si>
    <t>Damenrangliste</t>
  </si>
  <si>
    <t>Gruppe: 1</t>
  </si>
  <si>
    <t>1.R/1</t>
  </si>
  <si>
    <t>Tisch-Nr.</t>
  </si>
  <si>
    <t>1.R/2</t>
  </si>
  <si>
    <t>6.R/1</t>
  </si>
  <si>
    <t>6.R/2</t>
  </si>
  <si>
    <t>Uhrzeit</t>
  </si>
  <si>
    <t>Bälle</t>
  </si>
  <si>
    <t>1.Satz</t>
  </si>
  <si>
    <t>2.Satz</t>
  </si>
  <si>
    <t>3.Satz</t>
  </si>
  <si>
    <t>Ergebnis:</t>
  </si>
  <si>
    <t>1.R/3</t>
  </si>
  <si>
    <t>1.R/4</t>
  </si>
  <si>
    <t>6.R/3</t>
  </si>
  <si>
    <t>6.R/4</t>
  </si>
  <si>
    <t>1.R/5</t>
  </si>
  <si>
    <t>6.R/5</t>
  </si>
  <si>
    <t>BL 2</t>
  </si>
  <si>
    <t>BL 7</t>
  </si>
  <si>
    <t>2.R/1</t>
  </si>
  <si>
    <t>2.R/2</t>
  </si>
  <si>
    <t>7.R./1</t>
  </si>
  <si>
    <t>7.R/2</t>
  </si>
  <si>
    <t>2.R/3</t>
  </si>
  <si>
    <t>2.R/4</t>
  </si>
  <si>
    <t>7.R/3</t>
  </si>
  <si>
    <t>7.R/4</t>
  </si>
  <si>
    <t>2.R/5</t>
  </si>
  <si>
    <t>7.R/5</t>
  </si>
  <si>
    <t>BL 3</t>
  </si>
  <si>
    <t>BL 8</t>
  </si>
  <si>
    <t>3.R/1</t>
  </si>
  <si>
    <t>3.R/2</t>
  </si>
  <si>
    <t>8.R./1</t>
  </si>
  <si>
    <t>8.R/2</t>
  </si>
  <si>
    <t>3.R/3</t>
  </si>
  <si>
    <t>3.R/4</t>
  </si>
  <si>
    <t>8.R/3</t>
  </si>
  <si>
    <t>8.R/4</t>
  </si>
  <si>
    <t>3.R/5</t>
  </si>
  <si>
    <t>8.R/5</t>
  </si>
  <si>
    <t>BL 4</t>
  </si>
  <si>
    <t>BL 9</t>
  </si>
  <si>
    <t>4.R/1</t>
  </si>
  <si>
    <t>4.R/2</t>
  </si>
  <si>
    <t>9.R/1</t>
  </si>
  <si>
    <t>9.R/2</t>
  </si>
  <si>
    <t>4.R/3</t>
  </si>
  <si>
    <t>4.R/4</t>
  </si>
  <si>
    <t>9.R/3</t>
  </si>
  <si>
    <t>9.R/4</t>
  </si>
  <si>
    <t>4.R/5</t>
  </si>
  <si>
    <t>9.R/5</t>
  </si>
  <si>
    <t>BL 5</t>
  </si>
  <si>
    <t>5.R/1</t>
  </si>
  <si>
    <t>5.R/2</t>
  </si>
  <si>
    <t>5.R/3</t>
  </si>
  <si>
    <t>5.R/4</t>
  </si>
  <si>
    <t>5.R/5</t>
  </si>
  <si>
    <t>Spiele</t>
  </si>
  <si>
    <t xml:space="preserve">Gruppe: </t>
  </si>
  <si>
    <t>Rang</t>
  </si>
  <si>
    <t xml:space="preserve">  Platz</t>
  </si>
  <si>
    <t xml:space="preserve">   Sätze</t>
  </si>
  <si>
    <t>4.Satz</t>
  </si>
  <si>
    <t>5.Satz</t>
  </si>
  <si>
    <t>Sieger</t>
  </si>
  <si>
    <t>Zellen möglich. Doppelpunkt bei z.B. 3:0 muß nicht</t>
  </si>
  <si>
    <t>Zahl</t>
  </si>
  <si>
    <t>eingegeben werden; kommt automatisch nach zweiter</t>
  </si>
  <si>
    <t>Anmerkung</t>
  </si>
  <si>
    <t>Zell</t>
  </si>
  <si>
    <t>Koronai, Tobias</t>
  </si>
  <si>
    <t>Weiler</t>
  </si>
  <si>
    <t>Heilmann</t>
  </si>
  <si>
    <t>Nguyen</t>
  </si>
  <si>
    <t>Hahn</t>
  </si>
  <si>
    <t>Pretsch</t>
  </si>
  <si>
    <t>Schmidt, Moritz</t>
  </si>
  <si>
    <t>Nonnenmacher</t>
  </si>
  <si>
    <t>Koronios</t>
  </si>
  <si>
    <t>Koronai,Johannes</t>
  </si>
  <si>
    <t>TTC Uhingen</t>
  </si>
  <si>
    <t>TSV Sparwiesen</t>
  </si>
  <si>
    <t>TSV Wäschenbeuren</t>
  </si>
  <si>
    <t>TGV Roßwälden</t>
  </si>
  <si>
    <t>TV Deggingen</t>
  </si>
  <si>
    <t>TV Unterböhringen</t>
  </si>
  <si>
    <t>TTV Zell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</si>
</sst>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sz val="10"/>
      <color indexed="10"/>
      <name val="MS Sans Serif"/>
      <family val="2"/>
    </font>
    <font>
      <b/>
      <sz val="10"/>
      <name val="Arial"/>
      <family val="2"/>
    </font>
    <font>
      <sz val="8"/>
      <name val="MS Sans Serif"/>
      <family val="0"/>
    </font>
    <font>
      <b/>
      <sz val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gray0625">
        <bgColor indexed="13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6" fontId="4" fillId="0" borderId="1" xfId="0" applyNumberFormat="1" applyFont="1" applyBorder="1" applyAlignment="1" quotePrefix="1">
      <alignment/>
    </xf>
    <xf numFmtId="0" fontId="0" fillId="0" borderId="0" xfId="0" applyAlignment="1" applyProtection="1">
      <alignment/>
      <protection locked="0"/>
    </xf>
    <xf numFmtId="0" fontId="7" fillId="0" borderId="2" xfId="0" applyFont="1" applyBorder="1" applyAlignment="1" applyProtection="1" quotePrefix="1">
      <alignment/>
      <protection locked="0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 applyProtection="1" quotePrefix="1">
      <alignment/>
      <protection locked="0"/>
    </xf>
    <xf numFmtId="0" fontId="5" fillId="0" borderId="6" xfId="0" applyFont="1" applyBorder="1" applyAlignment="1" quotePrefix="1">
      <alignment horizontal="center"/>
    </xf>
    <xf numFmtId="0" fontId="7" fillId="0" borderId="3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 applyProtection="1" quotePrefix="1">
      <alignment/>
      <protection locked="0"/>
    </xf>
    <xf numFmtId="0" fontId="7" fillId="0" borderId="13" xfId="0" applyFont="1" applyBorder="1" applyAlignment="1" applyProtection="1" quotePrefix="1">
      <alignment/>
      <protection locked="0"/>
    </xf>
    <xf numFmtId="0" fontId="7" fillId="0" borderId="14" xfId="0" applyFont="1" applyBorder="1" applyAlignment="1">
      <alignment horizontal="center"/>
    </xf>
    <xf numFmtId="0" fontId="5" fillId="0" borderId="15" xfId="0" applyFont="1" applyBorder="1" applyAlignment="1" quotePrefix="1">
      <alignment horizontal="center"/>
    </xf>
    <xf numFmtId="0" fontId="7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7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8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6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2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 applyProtection="1">
      <alignment horizontal="center"/>
      <protection/>
    </xf>
    <xf numFmtId="0" fontId="7" fillId="2" borderId="19" xfId="0" applyFont="1" applyFill="1" applyBorder="1" applyAlignment="1" applyProtection="1" quotePrefix="1">
      <alignment/>
      <protection locked="0"/>
    </xf>
    <xf numFmtId="0" fontId="7" fillId="2" borderId="20" xfId="0" applyFont="1" applyFill="1" applyBorder="1" applyAlignment="1" applyProtection="1" quotePrefix="1">
      <alignment/>
      <protection locked="0"/>
    </xf>
    <xf numFmtId="0" fontId="12" fillId="0" borderId="0" xfId="0" applyFont="1" applyAlignment="1">
      <alignment/>
    </xf>
    <xf numFmtId="0" fontId="7" fillId="2" borderId="2" xfId="0" applyFont="1" applyFill="1" applyBorder="1" applyAlignment="1" applyProtection="1" quotePrefix="1">
      <alignment/>
      <protection locked="0"/>
    </xf>
    <xf numFmtId="0" fontId="7" fillId="2" borderId="5" xfId="0" applyFont="1" applyFill="1" applyBorder="1" applyAlignment="1" applyProtection="1" quotePrefix="1">
      <alignment/>
      <protection locked="0"/>
    </xf>
    <xf numFmtId="0" fontId="7" fillId="2" borderId="11" xfId="0" applyFont="1" applyFill="1" applyBorder="1" applyAlignment="1" applyProtection="1" quotePrefix="1">
      <alignment/>
      <protection locked="0"/>
    </xf>
    <xf numFmtId="0" fontId="7" fillId="2" borderId="12" xfId="0" applyFont="1" applyFill="1" applyBorder="1" applyAlignment="1" applyProtection="1" quotePrefix="1">
      <alignment/>
      <protection locked="0"/>
    </xf>
    <xf numFmtId="0" fontId="7" fillId="2" borderId="13" xfId="0" applyFont="1" applyFill="1" applyBorder="1" applyAlignment="1" applyProtection="1" quotePrefix="1">
      <alignment/>
      <protection locked="0"/>
    </xf>
    <xf numFmtId="0" fontId="4" fillId="2" borderId="2" xfId="0" applyFont="1" applyFill="1" applyBorder="1" applyAlignment="1" applyProtection="1">
      <alignment/>
      <protection locked="0"/>
    </xf>
    <xf numFmtId="0" fontId="4" fillId="2" borderId="5" xfId="0" applyFont="1" applyFill="1" applyBorder="1" applyAlignment="1" applyProtection="1">
      <alignment/>
      <protection locked="0"/>
    </xf>
    <xf numFmtId="0" fontId="7" fillId="2" borderId="2" xfId="0" applyFont="1" applyFill="1" applyBorder="1" applyAlignment="1" applyProtection="1">
      <alignment/>
      <protection locked="0"/>
    </xf>
    <xf numFmtId="0" fontId="7" fillId="2" borderId="5" xfId="0" applyFont="1" applyFill="1" applyBorder="1" applyAlignment="1" applyProtection="1">
      <alignment/>
      <protection locked="0"/>
    </xf>
    <xf numFmtId="0" fontId="7" fillId="2" borderId="11" xfId="0" applyFont="1" applyFill="1" applyBorder="1" applyAlignment="1" applyProtection="1">
      <alignment/>
      <protection locked="0"/>
    </xf>
    <xf numFmtId="0" fontId="7" fillId="2" borderId="12" xfId="0" applyFont="1" applyFill="1" applyBorder="1" applyAlignment="1" applyProtection="1">
      <alignment/>
      <protection locked="0"/>
    </xf>
    <xf numFmtId="0" fontId="7" fillId="2" borderId="13" xfId="0" applyFont="1" applyFill="1" applyBorder="1" applyAlignment="1" applyProtection="1">
      <alignment/>
      <protection locked="0"/>
    </xf>
    <xf numFmtId="0" fontId="9" fillId="0" borderId="17" xfId="0" applyNumberFormat="1" applyFont="1" applyBorder="1" applyAlignment="1" applyProtection="1" quotePrefix="1">
      <alignment/>
      <protection/>
    </xf>
    <xf numFmtId="0" fontId="8" fillId="0" borderId="19" xfId="0" applyFont="1" applyBorder="1" applyAlignment="1" applyProtection="1" quotePrefix="1">
      <alignment/>
      <protection/>
    </xf>
    <xf numFmtId="0" fontId="11" fillId="0" borderId="19" xfId="0" applyNumberFormat="1" applyFont="1" applyBorder="1" applyAlignment="1" applyProtection="1" quotePrefix="1">
      <alignment/>
      <protection/>
    </xf>
    <xf numFmtId="0" fontId="9" fillId="0" borderId="2" xfId="0" applyFont="1" applyFill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9" fillId="0" borderId="19" xfId="0" applyNumberFormat="1" applyFont="1" applyBorder="1" applyAlignment="1" applyProtection="1" quotePrefix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9" fillId="0" borderId="27" xfId="0" applyNumberFormat="1" applyFont="1" applyBorder="1" applyAlignment="1" applyProtection="1" quotePrefix="1">
      <alignment/>
      <protection/>
    </xf>
    <xf numFmtId="0" fontId="8" fillId="0" borderId="20" xfId="0" applyFont="1" applyBorder="1" applyAlignment="1" applyProtection="1" quotePrefix="1">
      <alignment/>
      <protection/>
    </xf>
    <xf numFmtId="0" fontId="9" fillId="0" borderId="20" xfId="0" applyNumberFormat="1" applyFont="1" applyBorder="1" applyAlignment="1" applyProtection="1" quotePrefix="1">
      <alignment/>
      <protection/>
    </xf>
    <xf numFmtId="0" fontId="9" fillId="0" borderId="5" xfId="0" applyFont="1" applyFill="1" applyBorder="1" applyAlignment="1" applyProtection="1">
      <alignment/>
      <protection/>
    </xf>
    <xf numFmtId="0" fontId="9" fillId="0" borderId="20" xfId="0" applyFont="1" applyFill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1" xfId="0" applyFont="1" applyBorder="1" applyAlignment="1" applyProtection="1" quotePrefix="1">
      <alignment/>
      <protection/>
    </xf>
    <xf numFmtId="0" fontId="4" fillId="0" borderId="7" xfId="0" applyFont="1" applyBorder="1" applyAlignment="1" applyProtection="1">
      <alignment/>
      <protection/>
    </xf>
    <xf numFmtId="0" fontId="8" fillId="0" borderId="6" xfId="0" applyFont="1" applyBorder="1" applyAlignment="1" applyProtection="1" quotePrefix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0" fontId="8" fillId="0" borderId="1" xfId="0" applyFont="1" applyBorder="1" applyAlignment="1" applyProtection="1" quotePrefix="1">
      <alignment/>
      <protection/>
    </xf>
    <xf numFmtId="0" fontId="11" fillId="0" borderId="4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 quotePrefix="1">
      <alignment/>
      <protection/>
    </xf>
    <xf numFmtId="0" fontId="9" fillId="0" borderId="27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7" fillId="3" borderId="2" xfId="18" applyFont="1" applyFill="1" applyBorder="1" applyProtection="1" quotePrefix="1">
      <alignment/>
      <protection/>
    </xf>
    <xf numFmtId="0" fontId="8" fillId="3" borderId="19" xfId="18" applyFont="1" applyFill="1" applyBorder="1" applyProtection="1">
      <alignment/>
      <protection/>
    </xf>
    <xf numFmtId="0" fontId="7" fillId="3" borderId="18" xfId="18" applyFont="1" applyFill="1" applyBorder="1" applyProtection="1" quotePrefix="1">
      <alignment/>
      <protection/>
    </xf>
    <xf numFmtId="0" fontId="7" fillId="0" borderId="2" xfId="18" applyFont="1" applyBorder="1" applyProtection="1" quotePrefix="1">
      <alignment/>
      <protection/>
    </xf>
    <xf numFmtId="0" fontId="7" fillId="0" borderId="19" xfId="18" applyFont="1" applyFill="1" applyBorder="1" applyAlignment="1" applyProtection="1">
      <alignment horizontal="center"/>
      <protection/>
    </xf>
    <xf numFmtId="0" fontId="7" fillId="0" borderId="18" xfId="18" applyFont="1" applyBorder="1" applyProtection="1" quotePrefix="1">
      <alignment/>
      <protection/>
    </xf>
    <xf numFmtId="0" fontId="7" fillId="0" borderId="19" xfId="18" applyFont="1" applyBorder="1" applyProtection="1" quotePrefix="1">
      <alignment/>
      <protection/>
    </xf>
    <xf numFmtId="0" fontId="7" fillId="0" borderId="31" xfId="18" applyFont="1" applyBorder="1" applyProtection="1" quotePrefix="1">
      <alignment/>
      <protection/>
    </xf>
    <xf numFmtId="0" fontId="7" fillId="0" borderId="15" xfId="18" applyFont="1" applyFill="1" applyBorder="1" applyAlignment="1" applyProtection="1">
      <alignment horizontal="center"/>
      <protection/>
    </xf>
    <xf numFmtId="0" fontId="7" fillId="0" borderId="32" xfId="18" applyFont="1" applyBorder="1" applyProtection="1" quotePrefix="1">
      <alignment/>
      <protection/>
    </xf>
    <xf numFmtId="0" fontId="7" fillId="3" borderId="33" xfId="18" applyFont="1" applyFill="1" applyBorder="1" applyProtection="1" quotePrefix="1">
      <alignment/>
      <protection/>
    </xf>
    <xf numFmtId="0" fontId="7" fillId="3" borderId="0" xfId="18" applyFont="1" applyFill="1" applyBorder="1" applyProtection="1" quotePrefix="1">
      <alignment/>
      <protection/>
    </xf>
    <xf numFmtId="0" fontId="7" fillId="3" borderId="34" xfId="18" applyFont="1" applyFill="1" applyBorder="1" applyProtection="1" quotePrefix="1">
      <alignment/>
      <protection/>
    </xf>
    <xf numFmtId="0" fontId="7" fillId="0" borderId="0" xfId="18" applyFont="1" applyFill="1" applyBorder="1" applyAlignment="1" applyProtection="1">
      <alignment horizontal="center"/>
      <protection/>
    </xf>
    <xf numFmtId="0" fontId="7" fillId="3" borderId="19" xfId="18" applyFont="1" applyFill="1" applyBorder="1" applyProtection="1" quotePrefix="1">
      <alignment/>
      <protection/>
    </xf>
    <xf numFmtId="0" fontId="7" fillId="0" borderId="35" xfId="18" applyFont="1" applyBorder="1" applyProtection="1" quotePrefix="1">
      <alignment/>
      <protection/>
    </xf>
    <xf numFmtId="0" fontId="7" fillId="0" borderId="28" xfId="18" applyFont="1" applyFill="1" applyBorder="1" applyAlignment="1" applyProtection="1">
      <alignment horizontal="center"/>
      <protection/>
    </xf>
    <xf numFmtId="0" fontId="7" fillId="0" borderId="36" xfId="18" applyFont="1" applyBorder="1" applyProtection="1" quotePrefix="1">
      <alignment/>
      <protection/>
    </xf>
    <xf numFmtId="0" fontId="7" fillId="0" borderId="33" xfId="18" applyFont="1" applyBorder="1" applyProtection="1" quotePrefix="1">
      <alignment/>
      <protection/>
    </xf>
    <xf numFmtId="0" fontId="7" fillId="0" borderId="34" xfId="18" applyFont="1" applyBorder="1" applyProtection="1" quotePrefix="1">
      <alignment/>
      <protection/>
    </xf>
    <xf numFmtId="0" fontId="7" fillId="0" borderId="37" xfId="18" applyFont="1" applyBorder="1" applyProtection="1" quotePrefix="1">
      <alignment/>
      <protection/>
    </xf>
    <xf numFmtId="0" fontId="7" fillId="3" borderId="28" xfId="18" applyFont="1" applyFill="1" applyBorder="1" applyProtection="1" quotePrefix="1">
      <alignment/>
      <protection/>
    </xf>
    <xf numFmtId="0" fontId="7" fillId="3" borderId="36" xfId="18" applyFont="1" applyFill="1" applyBorder="1" applyProtection="1" quotePrefix="1">
      <alignment/>
      <protection/>
    </xf>
    <xf numFmtId="0" fontId="7" fillId="0" borderId="38" xfId="18" applyFont="1" applyFill="1" applyBorder="1" applyAlignment="1" applyProtection="1">
      <alignment horizontal="center"/>
      <protection/>
    </xf>
    <xf numFmtId="0" fontId="7" fillId="0" borderId="39" xfId="18" applyFont="1" applyBorder="1" applyProtection="1" quotePrefix="1">
      <alignment/>
      <protection/>
    </xf>
    <xf numFmtId="0" fontId="7" fillId="0" borderId="7" xfId="18" applyFont="1" applyFill="1" applyBorder="1" applyAlignment="1" applyProtection="1">
      <alignment horizontal="center"/>
      <protection/>
    </xf>
    <xf numFmtId="0" fontId="7" fillId="0" borderId="40" xfId="18" applyFont="1" applyBorder="1" applyProtection="1" quotePrefix="1">
      <alignment/>
      <protection/>
    </xf>
    <xf numFmtId="0" fontId="7" fillId="0" borderId="5" xfId="18" applyFont="1" applyBorder="1" applyProtection="1" quotePrefix="1">
      <alignment/>
      <protection/>
    </xf>
    <xf numFmtId="0" fontId="7" fillId="0" borderId="41" xfId="18" applyFont="1" applyFill="1" applyBorder="1" applyAlignment="1" applyProtection="1">
      <alignment horizontal="center"/>
      <protection/>
    </xf>
    <xf numFmtId="0" fontId="7" fillId="0" borderId="21" xfId="18" applyFont="1" applyBorder="1" applyProtection="1" quotePrefix="1">
      <alignment/>
      <protection/>
    </xf>
    <xf numFmtId="0" fontId="7" fillId="3" borderId="5" xfId="18" applyFont="1" applyFill="1" applyBorder="1" applyProtection="1" quotePrefix="1">
      <alignment/>
      <protection/>
    </xf>
    <xf numFmtId="0" fontId="7" fillId="3" borderId="20" xfId="18" applyFont="1" applyFill="1" applyBorder="1" applyProtection="1" quotePrefix="1">
      <alignment/>
      <protection/>
    </xf>
    <xf numFmtId="0" fontId="6" fillId="2" borderId="0" xfId="18" applyFont="1" applyFill="1" applyProtection="1">
      <alignment/>
      <protection locked="0"/>
    </xf>
    <xf numFmtId="0" fontId="6" fillId="0" borderId="0" xfId="18" applyFont="1" applyProtection="1">
      <alignment/>
      <protection locked="0"/>
    </xf>
    <xf numFmtId="0" fontId="0" fillId="0" borderId="0" xfId="18" applyProtection="1">
      <alignment/>
      <protection locked="0"/>
    </xf>
    <xf numFmtId="0" fontId="1" fillId="0" borderId="0" xfId="18" applyFont="1" applyProtection="1">
      <alignment/>
      <protection locked="0"/>
    </xf>
    <xf numFmtId="0" fontId="0" fillId="0" borderId="0" xfId="18">
      <alignment/>
      <protection/>
    </xf>
    <xf numFmtId="16" fontId="1" fillId="0" borderId="0" xfId="18" applyNumberFormat="1" applyFont="1" applyProtection="1" quotePrefix="1">
      <alignment/>
      <protection locked="0"/>
    </xf>
    <xf numFmtId="0" fontId="0" fillId="0" borderId="0" xfId="18" applyFont="1" applyProtection="1">
      <alignment/>
      <protection locked="0"/>
    </xf>
    <xf numFmtId="14" fontId="6" fillId="2" borderId="0" xfId="18" applyNumberFormat="1" applyFont="1" applyFill="1" applyProtection="1">
      <alignment/>
      <protection locked="0"/>
    </xf>
    <xf numFmtId="0" fontId="12" fillId="0" borderId="0" xfId="0" applyFont="1" applyAlignment="1">
      <alignment/>
    </xf>
    <xf numFmtId="0" fontId="4" fillId="0" borderId="0" xfId="19" applyFont="1">
      <alignment/>
      <protection/>
    </xf>
    <xf numFmtId="0" fontId="4" fillId="4" borderId="29" xfId="19" applyFont="1" applyFill="1" applyBorder="1">
      <alignment/>
      <protection/>
    </xf>
    <xf numFmtId="0" fontId="5" fillId="4" borderId="15" xfId="19" applyFont="1" applyFill="1" applyBorder="1">
      <alignment/>
      <protection/>
    </xf>
    <xf numFmtId="0" fontId="4" fillId="4" borderId="15" xfId="19" applyFont="1" applyFill="1" applyBorder="1">
      <alignment/>
      <protection/>
    </xf>
    <xf numFmtId="0" fontId="5" fillId="4" borderId="42" xfId="19" applyFont="1" applyFill="1" applyBorder="1">
      <alignment/>
      <protection/>
    </xf>
    <xf numFmtId="0" fontId="4" fillId="4" borderId="42" xfId="19" applyFont="1" applyFill="1" applyBorder="1">
      <alignment/>
      <protection/>
    </xf>
    <xf numFmtId="0" fontId="4" fillId="4" borderId="30" xfId="19" applyFont="1" applyFill="1" applyBorder="1">
      <alignment/>
      <protection/>
    </xf>
    <xf numFmtId="0" fontId="5" fillId="4" borderId="7" xfId="19" applyFont="1" applyFill="1" applyBorder="1">
      <alignment/>
      <protection/>
    </xf>
    <xf numFmtId="0" fontId="4" fillId="4" borderId="7" xfId="19" applyFont="1" applyFill="1" applyBorder="1">
      <alignment/>
      <protection/>
    </xf>
    <xf numFmtId="0" fontId="4" fillId="4" borderId="10" xfId="19" applyFont="1" applyFill="1" applyBorder="1">
      <alignment/>
      <protection/>
    </xf>
    <xf numFmtId="0" fontId="4" fillId="0" borderId="2" xfId="19" applyFont="1" applyBorder="1">
      <alignment/>
      <protection/>
    </xf>
    <xf numFmtId="0" fontId="4" fillId="0" borderId="18" xfId="19" applyFont="1" applyBorder="1">
      <alignment/>
      <protection/>
    </xf>
    <xf numFmtId="0" fontId="4" fillId="4" borderId="43" xfId="19" applyFont="1" applyFill="1" applyBorder="1" applyProtection="1">
      <alignment/>
      <protection locked="0"/>
    </xf>
    <xf numFmtId="0" fontId="4" fillId="0" borderId="43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7" xfId="19" applyFont="1" applyBorder="1" applyAlignment="1">
      <alignment horizontal="center"/>
      <protection/>
    </xf>
    <xf numFmtId="0" fontId="4" fillId="0" borderId="0" xfId="19" applyFont="1" applyAlignment="1">
      <alignment horizontal="left"/>
      <protection/>
    </xf>
    <xf numFmtId="0" fontId="4" fillId="0" borderId="39" xfId="19" applyFont="1" applyBorder="1">
      <alignment/>
      <protection/>
    </xf>
    <xf numFmtId="0" fontId="4" fillId="5" borderId="2" xfId="19" applyFont="1" applyFill="1" applyBorder="1" applyProtection="1">
      <alignment/>
      <protection locked="0"/>
    </xf>
    <xf numFmtId="0" fontId="7" fillId="2" borderId="19" xfId="0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horizontal="center"/>
      <protection locked="0"/>
    </xf>
    <xf numFmtId="0" fontId="4" fillId="4" borderId="18" xfId="19" applyFont="1" applyFill="1" applyBorder="1" applyProtection="1">
      <alignment/>
      <protection locked="0"/>
    </xf>
    <xf numFmtId="0" fontId="0" fillId="0" borderId="0" xfId="0" applyAlignment="1">
      <alignment horizontal="center"/>
    </xf>
    <xf numFmtId="0" fontId="5" fillId="2" borderId="19" xfId="0" applyFont="1" applyFill="1" applyBorder="1" applyAlignment="1" applyProtection="1">
      <alignment horizontal="center" vertical="center"/>
      <protection/>
    </xf>
    <xf numFmtId="0" fontId="5" fillId="2" borderId="20" xfId="0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2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15" fillId="2" borderId="2" xfId="0" applyFont="1" applyFill="1" applyBorder="1" applyAlignment="1" applyProtection="1">
      <alignment/>
      <protection locked="0"/>
    </xf>
    <xf numFmtId="0" fontId="15" fillId="2" borderId="5" xfId="0" applyFont="1" applyFill="1" applyBorder="1" applyAlignment="1" applyProtection="1">
      <alignment/>
      <protection locked="0"/>
    </xf>
    <xf numFmtId="16" fontId="4" fillId="0" borderId="0" xfId="0" applyNumberFormat="1" applyFont="1" applyBorder="1" applyAlignment="1" quotePrefix="1">
      <alignment/>
    </xf>
    <xf numFmtId="0" fontId="9" fillId="0" borderId="39" xfId="0" applyFont="1" applyFill="1" applyBorder="1" applyAlignment="1" applyProtection="1">
      <alignment/>
      <protection/>
    </xf>
    <xf numFmtId="0" fontId="9" fillId="0" borderId="35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9" fillId="0" borderId="31" xfId="0" applyFont="1" applyFill="1" applyBorder="1" applyAlignment="1" applyProtection="1">
      <alignment/>
      <protection/>
    </xf>
    <xf numFmtId="0" fontId="8" fillId="0" borderId="28" xfId="0" applyFont="1" applyBorder="1" applyAlignment="1" applyProtection="1" quotePrefix="1">
      <alignment/>
      <protection/>
    </xf>
    <xf numFmtId="0" fontId="8" fillId="0" borderId="28" xfId="0" applyFont="1" applyBorder="1" applyAlignment="1" applyProtection="1">
      <alignment/>
      <protection/>
    </xf>
    <xf numFmtId="0" fontId="8" fillId="0" borderId="7" xfId="0" applyFont="1" applyBorder="1" applyAlignment="1" applyProtection="1" quotePrefix="1">
      <alignment/>
      <protection/>
    </xf>
    <xf numFmtId="0" fontId="8" fillId="0" borderId="7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0" fontId="9" fillId="0" borderId="30" xfId="0" applyFont="1" applyBorder="1" applyAlignment="1">
      <alignment/>
    </xf>
    <xf numFmtId="0" fontId="9" fillId="0" borderId="25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5" fillId="0" borderId="0" xfId="0" applyFont="1" applyAlignment="1">
      <alignment/>
    </xf>
    <xf numFmtId="14" fontId="15" fillId="0" borderId="0" xfId="18" applyNumberFormat="1" applyFont="1" applyAlignment="1" applyProtection="1" quotePrefix="1">
      <alignment/>
      <protection locked="0"/>
    </xf>
    <xf numFmtId="14" fontId="9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Percent" xfId="17"/>
    <cellStyle name="Standard_10erfeld98" xfId="18"/>
    <cellStyle name="Standard_SR10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U51"/>
  <sheetViews>
    <sheetView showGridLines="0" tabSelected="1" workbookViewId="0" topLeftCell="A1">
      <selection activeCell="AW15" sqref="AW15"/>
    </sheetView>
  </sheetViews>
  <sheetFormatPr defaultColWidth="11.421875" defaultRowHeight="12.75"/>
  <cols>
    <col min="1" max="1" width="2.7109375" style="0" customWidth="1"/>
    <col min="2" max="2" width="1.1484375" style="0" customWidth="1"/>
    <col min="3" max="3" width="2.421875" style="0" customWidth="1"/>
    <col min="4" max="4" width="10.28125" style="0" customWidth="1"/>
    <col min="5" max="5" width="1.421875" style="0" customWidth="1"/>
    <col min="6" max="6" width="8.8515625" style="0" customWidth="1"/>
    <col min="7" max="7" width="1.8515625" style="0" customWidth="1"/>
    <col min="8" max="8" width="0.85546875" style="0" customWidth="1"/>
    <col min="9" max="10" width="1.8515625" style="0" customWidth="1"/>
    <col min="11" max="11" width="0.85546875" style="0" customWidth="1"/>
    <col min="12" max="13" width="1.8515625" style="0" customWidth="1"/>
    <col min="14" max="14" width="0.85546875" style="0" customWidth="1"/>
    <col min="15" max="15" width="1.8515625" style="0" customWidth="1"/>
    <col min="16" max="16" width="2.00390625" style="0" customWidth="1"/>
    <col min="17" max="17" width="0.85546875" style="0" customWidth="1"/>
    <col min="18" max="19" width="1.8515625" style="0" customWidth="1"/>
    <col min="20" max="20" width="0.85546875" style="0" customWidth="1"/>
    <col min="21" max="21" width="2.421875" style="0" customWidth="1"/>
    <col min="22" max="22" width="1.8515625" style="0" customWidth="1"/>
    <col min="23" max="23" width="0.85546875" style="0" customWidth="1"/>
    <col min="24" max="25" width="1.8515625" style="0" customWidth="1"/>
    <col min="26" max="26" width="0.85546875" style="0" customWidth="1"/>
    <col min="27" max="28" width="1.8515625" style="0" customWidth="1"/>
    <col min="29" max="29" width="0.85546875" style="0" customWidth="1"/>
    <col min="30" max="31" width="1.8515625" style="0" customWidth="1"/>
    <col min="32" max="32" width="0.85546875" style="0" customWidth="1"/>
    <col min="33" max="34" width="1.8515625" style="0" customWidth="1"/>
    <col min="35" max="35" width="0.85546875" style="0" customWidth="1"/>
    <col min="36" max="36" width="1.8515625" style="0" customWidth="1"/>
    <col min="37" max="37" width="2.28125" style="0" customWidth="1"/>
    <col min="38" max="38" width="0.85546875" style="0" customWidth="1"/>
    <col min="39" max="39" width="2.7109375" style="0" customWidth="1"/>
    <col min="40" max="40" width="3.28125" style="0" customWidth="1"/>
    <col min="41" max="41" width="0.85546875" style="0" customWidth="1"/>
    <col min="42" max="42" width="3.28125" style="0" customWidth="1"/>
    <col min="43" max="43" width="1.7109375" style="27" customWidth="1"/>
    <col min="44" max="44" width="3.8515625" style="0" customWidth="1"/>
    <col min="45" max="45" width="2.00390625" style="0" customWidth="1"/>
    <col min="46" max="46" width="6.28125" style="0" customWidth="1"/>
  </cols>
  <sheetData>
    <row r="1" spans="1:45" ht="13.5" customHeight="1">
      <c r="A1" s="156"/>
      <c r="B1" s="157"/>
      <c r="C1" s="157"/>
      <c r="D1" s="157"/>
      <c r="E1" s="157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9" t="s">
        <v>109</v>
      </c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60"/>
      <c r="AN1" s="161"/>
      <c r="AO1" s="158"/>
      <c r="AP1" s="158"/>
      <c r="AQ1" s="162"/>
      <c r="AR1" s="4"/>
      <c r="AS1" s="4"/>
    </row>
    <row r="2" spans="1:45" ht="13.5" customHeight="1">
      <c r="A2" s="163"/>
      <c r="B2" s="157"/>
      <c r="C2" s="157"/>
      <c r="D2" s="157"/>
      <c r="E2" s="157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62"/>
      <c r="AR2" s="4"/>
      <c r="AS2" s="4"/>
    </row>
    <row r="3" spans="1:45" ht="13.5" customHeight="1">
      <c r="A3" s="156"/>
      <c r="B3" s="157"/>
      <c r="C3" s="157"/>
      <c r="D3" s="157"/>
      <c r="E3" s="157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62"/>
      <c r="AR3" s="4"/>
      <c r="AS3" s="4"/>
    </row>
    <row r="4" spans="1:45" ht="13.5" customHeight="1">
      <c r="A4" s="156" t="s">
        <v>2</v>
      </c>
      <c r="B4" s="157"/>
      <c r="C4" s="157"/>
      <c r="D4" s="157"/>
      <c r="E4" s="157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62"/>
      <c r="AR4" s="4"/>
      <c r="AS4" s="4"/>
    </row>
    <row r="5" ht="6.75" customHeight="1" thickBot="1">
      <c r="AQ5" s="26"/>
    </row>
    <row r="6" spans="1:47" ht="15.75">
      <c r="A6" s="36" t="s">
        <v>3</v>
      </c>
      <c r="B6" s="44"/>
      <c r="C6" s="47"/>
      <c r="D6" s="43" t="s">
        <v>4</v>
      </c>
      <c r="E6" s="44"/>
      <c r="F6" s="43" t="s">
        <v>5</v>
      </c>
      <c r="G6" s="6"/>
      <c r="H6" s="9" t="s">
        <v>6</v>
      </c>
      <c r="I6" s="7"/>
      <c r="J6" s="22"/>
      <c r="K6" s="23" t="s">
        <v>7</v>
      </c>
      <c r="L6" s="24"/>
      <c r="M6" s="22"/>
      <c r="N6" s="23" t="s">
        <v>8</v>
      </c>
      <c r="O6" s="24"/>
      <c r="P6" s="22"/>
      <c r="Q6" s="23" t="s">
        <v>9</v>
      </c>
      <c r="R6" s="24"/>
      <c r="S6" s="22"/>
      <c r="T6" s="23" t="s">
        <v>10</v>
      </c>
      <c r="U6" s="24"/>
      <c r="V6" s="22"/>
      <c r="W6" s="23" t="s">
        <v>11</v>
      </c>
      <c r="X6" s="24"/>
      <c r="Y6" s="22"/>
      <c r="Z6" s="23" t="s">
        <v>12</v>
      </c>
      <c r="AA6" s="24"/>
      <c r="AB6" s="22"/>
      <c r="AC6" s="23" t="s">
        <v>13</v>
      </c>
      <c r="AD6" s="24"/>
      <c r="AE6" s="22"/>
      <c r="AF6" s="23" t="s">
        <v>14</v>
      </c>
      <c r="AG6" s="24"/>
      <c r="AH6" s="22"/>
      <c r="AI6" s="23" t="s">
        <v>15</v>
      </c>
      <c r="AJ6" s="52"/>
      <c r="AK6" s="53" t="s">
        <v>16</v>
      </c>
      <c r="AL6" s="23"/>
      <c r="AM6" s="7"/>
      <c r="AN6" s="10" t="s">
        <v>101</v>
      </c>
      <c r="AO6" s="9"/>
      <c r="AP6" s="7"/>
      <c r="AQ6" s="10" t="s">
        <v>100</v>
      </c>
      <c r="AR6" s="9"/>
      <c r="AS6" s="19"/>
      <c r="AU6" s="187" t="s">
        <v>99</v>
      </c>
    </row>
    <row r="7" spans="1:47" ht="16.5" thickBot="1">
      <c r="A7" s="37">
        <v>1</v>
      </c>
      <c r="B7" s="207" t="s">
        <v>110</v>
      </c>
      <c r="C7" s="48"/>
      <c r="D7" s="34"/>
      <c r="E7" s="63" t="s">
        <v>120</v>
      </c>
      <c r="F7" s="45"/>
      <c r="G7" s="124"/>
      <c r="H7" s="125"/>
      <c r="I7" s="126"/>
      <c r="J7" s="127">
        <f>IF(M30&lt;&gt;"",M30,"")</f>
        <v>3</v>
      </c>
      <c r="K7" s="128" t="str">
        <f>IF(L7&lt;&gt;"",":","")</f>
        <v>:</v>
      </c>
      <c r="L7" s="129">
        <f>IF(O30&lt;&gt;"",O30,"")</f>
        <v>0</v>
      </c>
      <c r="M7" s="127">
        <f>IF(M34&lt;&gt;"",M34,"")</f>
        <v>0</v>
      </c>
      <c r="N7" s="128" t="str">
        <f>IF(O7&lt;&gt;"",":","")</f>
        <v>:</v>
      </c>
      <c r="O7" s="129">
        <f>IF(O34&lt;&gt;"",O34,"")</f>
        <v>3</v>
      </c>
      <c r="P7" s="127">
        <f>IF(M44&lt;&gt;"",M44,"")</f>
        <v>3</v>
      </c>
      <c r="Q7" s="128" t="str">
        <f>IF(R7&lt;&gt;"",":","")</f>
        <v>:</v>
      </c>
      <c r="R7" s="129">
        <f>IF(O44&lt;&gt;"",O44,"")</f>
        <v>1</v>
      </c>
      <c r="S7" s="127">
        <f>IF(M49&lt;&gt;"",M49,"")</f>
        <v>3</v>
      </c>
      <c r="T7" s="128" t="str">
        <f>IF(U7&lt;&gt;"",":","")</f>
        <v>:</v>
      </c>
      <c r="U7" s="129">
        <f>IF(O49&lt;&gt;"",O49,"")</f>
        <v>0</v>
      </c>
      <c r="V7" s="127">
        <f>IF(AQ21&lt;&gt;"",AQ21,"")</f>
        <v>0</v>
      </c>
      <c r="W7" s="128" t="str">
        <f>IF(X7&lt;&gt;"",":","")</f>
        <v>:</v>
      </c>
      <c r="X7" s="129">
        <f>IF(AS21&lt;&gt;"",AS21,"")</f>
        <v>3</v>
      </c>
      <c r="Y7" s="127">
        <f>IF(AQ29&lt;&gt;"",AQ29,"")</f>
        <v>1</v>
      </c>
      <c r="Z7" s="128" t="str">
        <f aca="true" t="shared" si="0" ref="Z7:Z12">IF(AA7&lt;&gt;"",":","")</f>
        <v>:</v>
      </c>
      <c r="AA7" s="129">
        <f>IF(AS29&lt;&gt;"",AS29,"")</f>
        <v>3</v>
      </c>
      <c r="AB7" s="127">
        <f>IF(AQ34&lt;&gt;"",AQ34,"")</f>
        <v>0</v>
      </c>
      <c r="AC7" s="128" t="str">
        <f aca="true" t="shared" si="1" ref="AC7:AC13">IF(AD7&lt;&gt;"",":","")</f>
        <v>:</v>
      </c>
      <c r="AD7" s="129">
        <f>IF(AS34&lt;&gt;"",AS34,"")</f>
        <v>3</v>
      </c>
      <c r="AE7" s="127">
        <f>IF(AQ44&lt;&gt;"",AQ44,"")</f>
        <v>3</v>
      </c>
      <c r="AF7" s="128" t="str">
        <f aca="true" t="shared" si="2" ref="AF7:AF14">IF(AG7&lt;&gt;"",":","")</f>
        <v>:</v>
      </c>
      <c r="AG7" s="129">
        <f>IF(AS44&lt;&gt;"",AS44,"")</f>
        <v>1</v>
      </c>
      <c r="AH7" s="127">
        <f>IF(M19&lt;&gt;"",M19,"")</f>
        <v>1</v>
      </c>
      <c r="AI7" s="128" t="str">
        <f aca="true" t="shared" si="3" ref="AI7:AI15">IF(AJ7&lt;&gt;"",":","")</f>
        <v>:</v>
      </c>
      <c r="AJ7" s="130">
        <f>IF(O19&lt;&gt;"",O19,"")</f>
        <v>3</v>
      </c>
      <c r="AK7" s="28">
        <f>IF(G7&gt;I7,1)+IF(J7&gt;L7,1)+IF(M7&gt;O7,1)+IF(P7&gt;R7,1)+IF(S7&gt;U7,1)+IF(V7&gt;X7,1)+IF(Y7&gt;AA7,1)+IF(AB7&gt;AD7,1)+IF(AE7&gt;AG7,1)+IF(AH7&gt;AJ7,1)</f>
        <v>4</v>
      </c>
      <c r="AL7" s="32" t="str">
        <f>IF(AM7&lt;&gt;"",":","")</f>
        <v>:</v>
      </c>
      <c r="AM7" s="30">
        <f>IF(I7&gt;G7,1)+IF(L7&gt;J7,1)+IF(O7&gt;M7,1)+IF(R7&gt;P7,1)+IF(U7&gt;S7,1)+IF(X7&gt;V7,1)+IF(AA7&gt;Y7,1)+IF(AD7&gt;AB7,1)+IF(AG7&gt;AE7,1)+IF(AJ7&gt;AH7,1)</f>
        <v>5</v>
      </c>
      <c r="AN7" s="29">
        <f>SUM(G7,J7,M7,P7,S7,V7,Y7,AB7,AE7,AH7)</f>
        <v>14</v>
      </c>
      <c r="AO7" s="74" t="s">
        <v>18</v>
      </c>
      <c r="AP7" s="31">
        <f>SUM(I7,L7,O7,R7,U7,X7,AA7,AD7,AG7,AJ7)</f>
        <v>17</v>
      </c>
      <c r="AQ7" s="5"/>
      <c r="AR7" s="188">
        <f>RANK(AU7,AU$7:AU$16)</f>
        <v>6</v>
      </c>
      <c r="AS7" s="20"/>
      <c r="AT7" s="164">
        <f>IF(AK7+AM7&lt;&gt;9,"!!","")</f>
      </c>
      <c r="AU7" s="187">
        <f>(AK7-AM7)*1000+(AN7-AP7)*100</f>
        <v>-1300</v>
      </c>
    </row>
    <row r="8" spans="1:47" ht="15.75">
      <c r="A8" s="37">
        <v>2</v>
      </c>
      <c r="B8" s="207" t="s">
        <v>111</v>
      </c>
      <c r="C8" s="48"/>
      <c r="D8" s="34"/>
      <c r="E8" s="63" t="s">
        <v>121</v>
      </c>
      <c r="F8" s="45"/>
      <c r="G8" s="131">
        <f>+L7</f>
        <v>0</v>
      </c>
      <c r="H8" s="132" t="str">
        <f aca="true" t="shared" si="4" ref="H8:H16">IF(I8&lt;&gt;"",":","")</f>
        <v>:</v>
      </c>
      <c r="I8" s="133">
        <f>+J7</f>
        <v>3</v>
      </c>
      <c r="J8" s="134"/>
      <c r="K8" s="135"/>
      <c r="L8" s="136"/>
      <c r="M8" s="127">
        <f>IF(M43&lt;&gt;"",M43,"")</f>
        <v>0</v>
      </c>
      <c r="N8" s="137" t="str">
        <f>IF(O8&lt;&gt;"",":","")</f>
        <v>:</v>
      </c>
      <c r="O8" s="129">
        <f>IF(O43&lt;&gt;"",O43,"")</f>
        <v>3</v>
      </c>
      <c r="P8" s="127">
        <f>IF(M48&lt;&gt;"",M48,"")</f>
        <v>1</v>
      </c>
      <c r="Q8" s="137" t="str">
        <f>IF(R8&lt;&gt;"",":","")</f>
        <v>:</v>
      </c>
      <c r="R8" s="129">
        <f>IF(O48&lt;&gt;"",O48,"")</f>
        <v>3</v>
      </c>
      <c r="S8" s="127">
        <f>IF(AQ22&lt;&gt;"",AQ22,"")</f>
        <v>3</v>
      </c>
      <c r="T8" s="128" t="str">
        <f>IF(U8&lt;&gt;"",":","")</f>
        <v>:</v>
      </c>
      <c r="U8" s="129">
        <f>IF(AS22&lt;&gt;"",AS22,"")</f>
        <v>0</v>
      </c>
      <c r="V8" s="127">
        <f>IF(AQ28&lt;&gt;"",AQ28,"")</f>
        <v>0</v>
      </c>
      <c r="W8" s="128" t="str">
        <f>IF(X8&lt;&gt;"",":","")</f>
        <v>:</v>
      </c>
      <c r="X8" s="129">
        <f>IF(AS28&lt;&gt;"",AS28,"")</f>
        <v>3</v>
      </c>
      <c r="Y8" s="127">
        <f>IF(AQ35&lt;&gt;"",AQ35,"")</f>
        <v>1</v>
      </c>
      <c r="Z8" s="128" t="str">
        <f t="shared" si="0"/>
        <v>:</v>
      </c>
      <c r="AA8" s="129">
        <f>IF(AS35&lt;&gt;"",AS35,"")</f>
        <v>3</v>
      </c>
      <c r="AB8" s="127">
        <f>IF(AQ43&lt;&gt;"",AQ43,"")</f>
        <v>0</v>
      </c>
      <c r="AC8" s="128" t="str">
        <f t="shared" si="1"/>
        <v>:</v>
      </c>
      <c r="AD8" s="129">
        <f>IF(AS43&lt;&gt;"",AS43,"")</f>
        <v>3</v>
      </c>
      <c r="AE8" s="127">
        <f>IF(M20&lt;&gt;"",M20,"")</f>
        <v>3</v>
      </c>
      <c r="AF8" s="128" t="str">
        <f t="shared" si="2"/>
        <v>:</v>
      </c>
      <c r="AG8" s="129">
        <f>IF(O20&lt;&gt;"",O20,"")</f>
        <v>2</v>
      </c>
      <c r="AH8" s="127">
        <f>IF(M33&lt;&gt;"",M33,"")</f>
        <v>1</v>
      </c>
      <c r="AI8" s="137" t="str">
        <f t="shared" si="3"/>
        <v>:</v>
      </c>
      <c r="AJ8" s="130">
        <f>IF(O33&lt;&gt;"",O33,"")</f>
        <v>3</v>
      </c>
      <c r="AK8" s="28">
        <f aca="true" t="shared" si="5" ref="AK8:AK16">IF(G8&gt;I8,1)+IF(J8&gt;L8,1)+IF(M8&gt;O8,1)+IF(P8&gt;R8,1)+IF(S8&gt;U8,1)+IF(V8&gt;X8,1)+IF(Y8&gt;AA8,1)+IF(AB8&gt;AD8,1)+IF(AE8&gt;AG8,1)+IF(AH8&gt;AJ8,1)</f>
        <v>2</v>
      </c>
      <c r="AL8" s="32" t="str">
        <f aca="true" t="shared" si="6" ref="AL8:AL16">IF(AM8&lt;&gt;"",":","")</f>
        <v>:</v>
      </c>
      <c r="AM8" s="30">
        <f aca="true" t="shared" si="7" ref="AM8:AM16">IF(I8&gt;G8,1)+IF(L8&gt;J8,1)+IF(O8&gt;M8,1)+IF(R8&gt;P8,1)+IF(U8&gt;S8,1)+IF(X8&gt;V8,1)+IF(AA8&gt;Y8,1)+IF(AD8&gt;AB8,1)+IF(AG8&gt;AE8,1)+IF(AJ8&gt;AH8,1)</f>
        <v>7</v>
      </c>
      <c r="AN8" s="29">
        <f aca="true" t="shared" si="8" ref="AN8:AN16">SUM(G8,J8,M8,P8,S8,V8,Y8,AB8,AE8,AH8)</f>
        <v>9</v>
      </c>
      <c r="AO8" s="74" t="s">
        <v>18</v>
      </c>
      <c r="AP8" s="31">
        <f aca="true" t="shared" si="9" ref="AP8:AP16">SUM(I8,L8,O8,R8,U8,X8,AA8,AD8,AG8,AJ8)</f>
        <v>23</v>
      </c>
      <c r="AQ8" s="5"/>
      <c r="AR8" s="188">
        <f aca="true" t="shared" si="10" ref="AR8:AR16">RANK(AU8,AU$7:AU$16)</f>
        <v>8</v>
      </c>
      <c r="AS8" s="20"/>
      <c r="AT8" s="57">
        <f aca="true" t="shared" si="11" ref="AT8:AT16">IF(AK8+AM8&lt;&gt;9,"!!","")</f>
      </c>
      <c r="AU8" s="187">
        <f aca="true" t="shared" si="12" ref="AU8:AU16">(AK8-AM8)*1000+(AN8-AP8)*100</f>
        <v>-6400</v>
      </c>
    </row>
    <row r="9" spans="1:47" ht="15.75">
      <c r="A9" s="37">
        <v>3</v>
      </c>
      <c r="B9" s="207" t="s">
        <v>112</v>
      </c>
      <c r="C9" s="48"/>
      <c r="D9" s="34"/>
      <c r="E9" s="63" t="s">
        <v>122</v>
      </c>
      <c r="F9" s="45"/>
      <c r="G9" s="127">
        <f>+O7</f>
        <v>3</v>
      </c>
      <c r="H9" s="128" t="str">
        <f t="shared" si="4"/>
        <v>:</v>
      </c>
      <c r="I9" s="129">
        <f>+M7</f>
        <v>0</v>
      </c>
      <c r="J9" s="127">
        <f>+O8</f>
        <v>3</v>
      </c>
      <c r="K9" s="128" t="str">
        <f aca="true" t="shared" si="13" ref="K9:K16">IF(L9&lt;&gt;"",":","")</f>
        <v>:</v>
      </c>
      <c r="L9" s="129">
        <f>+M8</f>
        <v>0</v>
      </c>
      <c r="M9" s="124"/>
      <c r="N9" s="138"/>
      <c r="O9" s="126"/>
      <c r="P9" s="127">
        <f>IF(AQ23&lt;&gt;"",AQ23,"")</f>
        <v>3</v>
      </c>
      <c r="Q9" s="128" t="str">
        <f>IF(R9&lt;&gt;"",":","")</f>
        <v>:</v>
      </c>
      <c r="R9" s="129">
        <f>IF(AS23&lt;&gt;"",AS23,"")</f>
        <v>0</v>
      </c>
      <c r="S9" s="127">
        <f>IF(AQ27&lt;&gt;"",AQ27,"")</f>
        <v>3</v>
      </c>
      <c r="T9" s="128" t="str">
        <f>IF(U9&lt;&gt;"",":","")</f>
        <v>:</v>
      </c>
      <c r="U9" s="129">
        <f>IF(AS27&lt;&gt;"",AS27,"")</f>
        <v>0</v>
      </c>
      <c r="V9" s="139">
        <f>IF(AQ36&lt;&gt;"",AQ36,"")</f>
        <v>3</v>
      </c>
      <c r="W9" s="140" t="str">
        <f>IF(X9&lt;&gt;"",":","")</f>
        <v>:</v>
      </c>
      <c r="X9" s="141">
        <f>IF(AS36&lt;&gt;"",AS36,"")</f>
        <v>0</v>
      </c>
      <c r="Y9" s="139">
        <f>IF(AQ42&lt;&gt;"",AQ42,"")</f>
        <v>3</v>
      </c>
      <c r="Z9" s="140" t="str">
        <f t="shared" si="0"/>
        <v>:</v>
      </c>
      <c r="AA9" s="141">
        <f>IF(AS42&lt;&gt;"",AS42,"")</f>
        <v>0</v>
      </c>
      <c r="AB9" s="139">
        <f>IF(M21&lt;&gt;"",M21,"")</f>
        <v>3</v>
      </c>
      <c r="AC9" s="140" t="str">
        <f t="shared" si="1"/>
        <v>:</v>
      </c>
      <c r="AD9" s="141">
        <f>IF(O21&lt;&gt;"",O21,"")</f>
        <v>0</v>
      </c>
      <c r="AE9" s="127">
        <f>IF(M29&lt;&gt;"",M29,"")</f>
        <v>3</v>
      </c>
      <c r="AF9" s="128" t="str">
        <f t="shared" si="2"/>
        <v>:</v>
      </c>
      <c r="AG9" s="129">
        <f>IF(O29&lt;&gt;"",O29,"")</f>
        <v>0</v>
      </c>
      <c r="AH9" s="127">
        <f>IF(M47&lt;&gt;"",M47,"")</f>
        <v>3</v>
      </c>
      <c r="AI9" s="128" t="str">
        <f t="shared" si="3"/>
        <v>:</v>
      </c>
      <c r="AJ9" s="130">
        <f>IF(O47&lt;&gt;"",O47,"")</f>
        <v>0</v>
      </c>
      <c r="AK9" s="28">
        <f t="shared" si="5"/>
        <v>9</v>
      </c>
      <c r="AL9" s="32" t="str">
        <f t="shared" si="6"/>
        <v>:</v>
      </c>
      <c r="AM9" s="30">
        <f t="shared" si="7"/>
        <v>0</v>
      </c>
      <c r="AN9" s="29">
        <f t="shared" si="8"/>
        <v>27</v>
      </c>
      <c r="AO9" s="74" t="s">
        <v>18</v>
      </c>
      <c r="AP9" s="31">
        <f t="shared" si="9"/>
        <v>0</v>
      </c>
      <c r="AQ9" s="5"/>
      <c r="AR9" s="188">
        <f t="shared" si="10"/>
        <v>1</v>
      </c>
      <c r="AS9" s="20"/>
      <c r="AT9" s="57">
        <f t="shared" si="11"/>
      </c>
      <c r="AU9" s="187">
        <f t="shared" si="12"/>
        <v>11700</v>
      </c>
    </row>
    <row r="10" spans="1:47" ht="15.75">
      <c r="A10" s="37">
        <v>4</v>
      </c>
      <c r="B10" s="207" t="s">
        <v>113</v>
      </c>
      <c r="C10" s="48"/>
      <c r="D10" s="34"/>
      <c r="E10" s="63" t="s">
        <v>123</v>
      </c>
      <c r="F10" s="45"/>
      <c r="G10" s="127">
        <f>+R7</f>
        <v>1</v>
      </c>
      <c r="H10" s="128" t="str">
        <f t="shared" si="4"/>
        <v>:</v>
      </c>
      <c r="I10" s="129">
        <f>+P7</f>
        <v>3</v>
      </c>
      <c r="J10" s="127">
        <f>+R8</f>
        <v>3</v>
      </c>
      <c r="K10" s="128" t="str">
        <f t="shared" si="13"/>
        <v>:</v>
      </c>
      <c r="L10" s="129">
        <f>+P8</f>
        <v>1</v>
      </c>
      <c r="M10" s="127">
        <f>+R9</f>
        <v>0</v>
      </c>
      <c r="N10" s="128" t="str">
        <f aca="true" t="shared" si="14" ref="N10:N16">IF(O10&lt;&gt;"",":","")</f>
        <v>:</v>
      </c>
      <c r="O10" s="129">
        <f>+P9</f>
        <v>3</v>
      </c>
      <c r="P10" s="124"/>
      <c r="Q10" s="138"/>
      <c r="R10" s="126"/>
      <c r="S10" s="142">
        <f>IF(AQ37&lt;&gt;"",AQ37,"")</f>
        <v>3</v>
      </c>
      <c r="T10" s="140" t="str">
        <f>IF(U10&lt;&gt;"",":","")</f>
        <v>:</v>
      </c>
      <c r="U10" s="143">
        <f>IF(AS37&lt;&gt;"",AS37,"")</f>
        <v>0</v>
      </c>
      <c r="V10" s="127">
        <f>IF(AQ41&lt;&gt;"",AQ41,"")</f>
        <v>1</v>
      </c>
      <c r="W10" s="128" t="str">
        <f>IF(X10&lt;&gt;"",":","")</f>
        <v>:</v>
      </c>
      <c r="X10" s="129">
        <f>IF(AS41&lt;&gt;"",AS41,"")</f>
        <v>3</v>
      </c>
      <c r="Y10" s="127">
        <f>IF(M22&lt;&gt;"",M22,"")</f>
        <v>1</v>
      </c>
      <c r="Z10" s="128" t="str">
        <f t="shared" si="0"/>
        <v>:</v>
      </c>
      <c r="AA10" s="129">
        <f>IF(O22&lt;&gt;"",O22,"")</f>
        <v>3</v>
      </c>
      <c r="AB10" s="127">
        <f>IF(M28&lt;&gt;"",M28,"")</f>
        <v>3</v>
      </c>
      <c r="AC10" s="128" t="str">
        <f t="shared" si="1"/>
        <v>:</v>
      </c>
      <c r="AD10" s="129">
        <f>IF(O28&lt;&gt;"",O28,"")</f>
        <v>1</v>
      </c>
      <c r="AE10" s="127">
        <f>IF(M35&lt;&gt;"",M35,"")</f>
        <v>3</v>
      </c>
      <c r="AF10" s="128" t="str">
        <f t="shared" si="2"/>
        <v>:</v>
      </c>
      <c r="AG10" s="129">
        <f>IF(O35&lt;&gt;"",O35,"")</f>
        <v>0</v>
      </c>
      <c r="AH10" s="127">
        <f>IF(AQ26&lt;&gt;"",AQ26,"")</f>
        <v>3</v>
      </c>
      <c r="AI10" s="128" t="str">
        <f t="shared" si="3"/>
        <v>:</v>
      </c>
      <c r="AJ10" s="130">
        <f>IF(AS26&lt;&gt;"",AS26,"")</f>
        <v>0</v>
      </c>
      <c r="AK10" s="28">
        <f t="shared" si="5"/>
        <v>5</v>
      </c>
      <c r="AL10" s="32" t="str">
        <f t="shared" si="6"/>
        <v>:</v>
      </c>
      <c r="AM10" s="30">
        <f t="shared" si="7"/>
        <v>4</v>
      </c>
      <c r="AN10" s="29">
        <f t="shared" si="8"/>
        <v>18</v>
      </c>
      <c r="AO10" s="74" t="s">
        <v>18</v>
      </c>
      <c r="AP10" s="31">
        <f t="shared" si="9"/>
        <v>14</v>
      </c>
      <c r="AQ10" s="5"/>
      <c r="AR10" s="188">
        <f t="shared" si="10"/>
        <v>5</v>
      </c>
      <c r="AS10" s="20"/>
      <c r="AT10" s="57">
        <f t="shared" si="11"/>
      </c>
      <c r="AU10" s="187">
        <f t="shared" si="12"/>
        <v>1400</v>
      </c>
    </row>
    <row r="11" spans="1:47" ht="15.75">
      <c r="A11" s="37">
        <v>5</v>
      </c>
      <c r="B11" s="207" t="s">
        <v>114</v>
      </c>
      <c r="C11" s="48"/>
      <c r="D11" s="34"/>
      <c r="E11" s="63" t="s">
        <v>124</v>
      </c>
      <c r="F11" s="45"/>
      <c r="G11" s="127">
        <f>+U7</f>
        <v>0</v>
      </c>
      <c r="H11" s="128" t="str">
        <f t="shared" si="4"/>
        <v>:</v>
      </c>
      <c r="I11" s="129">
        <f>+S7</f>
        <v>3</v>
      </c>
      <c r="J11" s="127">
        <f>+U8</f>
        <v>0</v>
      </c>
      <c r="K11" s="128" t="str">
        <f t="shared" si="13"/>
        <v>:</v>
      </c>
      <c r="L11" s="129">
        <f>+S8</f>
        <v>3</v>
      </c>
      <c r="M11" s="127">
        <f>+U9</f>
        <v>0</v>
      </c>
      <c r="N11" s="128" t="str">
        <f t="shared" si="14"/>
        <v>:</v>
      </c>
      <c r="O11" s="129">
        <f>+S9</f>
        <v>3</v>
      </c>
      <c r="P11" s="127">
        <f>+U10</f>
        <v>0</v>
      </c>
      <c r="Q11" s="128" t="str">
        <f aca="true" t="shared" si="15" ref="Q11:Q16">IF(R11&lt;&gt;"",":","")</f>
        <v>:</v>
      </c>
      <c r="R11" s="129">
        <f>+S10</f>
        <v>3</v>
      </c>
      <c r="S11" s="124"/>
      <c r="T11" s="138"/>
      <c r="U11" s="126"/>
      <c r="V11" s="127">
        <f>IF(M23&lt;&gt;"",M23,"")</f>
        <v>0</v>
      </c>
      <c r="W11" s="128" t="str">
        <f>IF(X11&lt;&gt;"",":","")</f>
        <v>:</v>
      </c>
      <c r="X11" s="129">
        <f>IF(O23&lt;&gt;"",O23,"")</f>
        <v>3</v>
      </c>
      <c r="Y11" s="127">
        <f>IF(M27&lt;&gt;"",M27,"")</f>
        <v>0</v>
      </c>
      <c r="Z11" s="128" t="str">
        <f t="shared" si="0"/>
        <v>:</v>
      </c>
      <c r="AA11" s="129">
        <f>IF(O27&lt;&gt;"",O27,"")</f>
        <v>3</v>
      </c>
      <c r="AB11" s="127">
        <f>IF(M36&lt;&gt;"",M36,"")</f>
        <v>0</v>
      </c>
      <c r="AC11" s="128" t="str">
        <f t="shared" si="1"/>
        <v>:</v>
      </c>
      <c r="AD11" s="129">
        <f>IF(O36&lt;&gt;"",O36,"")</f>
        <v>3</v>
      </c>
      <c r="AE11" s="127">
        <f>IF(M42&lt;&gt;"",M42,"")</f>
        <v>0</v>
      </c>
      <c r="AF11" s="128" t="str">
        <f t="shared" si="2"/>
        <v>:</v>
      </c>
      <c r="AG11" s="129">
        <f>IF(O42&lt;&gt;"",O42,"")</f>
        <v>3</v>
      </c>
      <c r="AH11" s="127">
        <f>IF(AQ40&lt;&gt;"",AQ40,"")</f>
        <v>0</v>
      </c>
      <c r="AI11" s="128" t="str">
        <f t="shared" si="3"/>
        <v>:</v>
      </c>
      <c r="AJ11" s="130">
        <f>IF(AS40&lt;&gt;"",AS40,"")</f>
        <v>3</v>
      </c>
      <c r="AK11" s="28">
        <f t="shared" si="5"/>
        <v>0</v>
      </c>
      <c r="AL11" s="32" t="str">
        <f t="shared" si="6"/>
        <v>:</v>
      </c>
      <c r="AM11" s="30">
        <f t="shared" si="7"/>
        <v>9</v>
      </c>
      <c r="AN11" s="29">
        <f t="shared" si="8"/>
        <v>0</v>
      </c>
      <c r="AO11" s="74" t="s">
        <v>18</v>
      </c>
      <c r="AP11" s="31">
        <f t="shared" si="9"/>
        <v>27</v>
      </c>
      <c r="AQ11" s="5"/>
      <c r="AR11" s="188">
        <f t="shared" si="10"/>
        <v>10</v>
      </c>
      <c r="AS11" s="20"/>
      <c r="AT11" s="57">
        <f t="shared" si="11"/>
      </c>
      <c r="AU11" s="187">
        <f t="shared" si="12"/>
        <v>-11700</v>
      </c>
    </row>
    <row r="12" spans="1:47" ht="15.75">
      <c r="A12" s="37">
        <v>6</v>
      </c>
      <c r="B12" s="207" t="s">
        <v>115</v>
      </c>
      <c r="C12" s="48"/>
      <c r="D12" s="34"/>
      <c r="E12" s="63" t="s">
        <v>125</v>
      </c>
      <c r="F12" s="45"/>
      <c r="G12" s="127">
        <f>+X7</f>
        <v>3</v>
      </c>
      <c r="H12" s="128" t="str">
        <f t="shared" si="4"/>
        <v>:</v>
      </c>
      <c r="I12" s="129">
        <f>+V7</f>
        <v>0</v>
      </c>
      <c r="J12" s="127">
        <f>+X8</f>
        <v>3</v>
      </c>
      <c r="K12" s="128" t="str">
        <f t="shared" si="13"/>
        <v>:</v>
      </c>
      <c r="L12" s="129">
        <f>+V8</f>
        <v>0</v>
      </c>
      <c r="M12" s="127">
        <f>+X9</f>
        <v>0</v>
      </c>
      <c r="N12" s="128" t="str">
        <f t="shared" si="14"/>
        <v>:</v>
      </c>
      <c r="O12" s="129">
        <f>+V9</f>
        <v>3</v>
      </c>
      <c r="P12" s="127">
        <f>+X10</f>
        <v>3</v>
      </c>
      <c r="Q12" s="128" t="str">
        <f t="shared" si="15"/>
        <v>:</v>
      </c>
      <c r="R12" s="129">
        <f>+V10</f>
        <v>1</v>
      </c>
      <c r="S12" s="127">
        <f>+X11</f>
        <v>3</v>
      </c>
      <c r="T12" s="128" t="str">
        <f>IF(U12&lt;&gt;"",":","")</f>
        <v>:</v>
      </c>
      <c r="U12" s="129">
        <f>+V11</f>
        <v>0</v>
      </c>
      <c r="V12" s="124"/>
      <c r="W12" s="138"/>
      <c r="X12" s="126"/>
      <c r="Y12" s="127">
        <f>IF(M37&lt;&gt;"",M37,"")</f>
        <v>3</v>
      </c>
      <c r="Z12" s="128" t="str">
        <f t="shared" si="0"/>
        <v>:</v>
      </c>
      <c r="AA12" s="129">
        <f>IF(O37&lt;&gt;"",O37,"")</f>
        <v>1</v>
      </c>
      <c r="AB12" s="127">
        <f>IF(M41&lt;&gt;"",M41,"")</f>
        <v>3</v>
      </c>
      <c r="AC12" s="128" t="str">
        <f t="shared" si="1"/>
        <v>:</v>
      </c>
      <c r="AD12" s="129">
        <f>IF(O41&lt;&gt;"",O41,"")</f>
        <v>1</v>
      </c>
      <c r="AE12" s="127">
        <f>IF(M50&lt;&gt;"",M50,"")</f>
        <v>3</v>
      </c>
      <c r="AF12" s="128" t="str">
        <f t="shared" si="2"/>
        <v>:</v>
      </c>
      <c r="AG12" s="129">
        <f>IF(O50&lt;&gt;"",O50,"")</f>
        <v>0</v>
      </c>
      <c r="AH12" s="127">
        <f>IF(M26&lt;&gt;"",M26,"")</f>
        <v>3</v>
      </c>
      <c r="AI12" s="128" t="str">
        <f t="shared" si="3"/>
        <v>:</v>
      </c>
      <c r="AJ12" s="130">
        <f>IF(O26&lt;&gt;"",O26,"")</f>
        <v>0</v>
      </c>
      <c r="AK12" s="28">
        <f t="shared" si="5"/>
        <v>8</v>
      </c>
      <c r="AL12" s="32" t="str">
        <f t="shared" si="6"/>
        <v>:</v>
      </c>
      <c r="AM12" s="30">
        <f t="shared" si="7"/>
        <v>1</v>
      </c>
      <c r="AN12" s="29">
        <f t="shared" si="8"/>
        <v>24</v>
      </c>
      <c r="AO12" s="74" t="s">
        <v>18</v>
      </c>
      <c r="AP12" s="31">
        <f t="shared" si="9"/>
        <v>6</v>
      </c>
      <c r="AQ12" s="5"/>
      <c r="AR12" s="188">
        <f t="shared" si="10"/>
        <v>2</v>
      </c>
      <c r="AS12" s="20"/>
      <c r="AT12" s="57">
        <f t="shared" si="11"/>
      </c>
      <c r="AU12" s="187">
        <f t="shared" si="12"/>
        <v>8800</v>
      </c>
    </row>
    <row r="13" spans="1:47" ht="15.75">
      <c r="A13" s="37">
        <v>7</v>
      </c>
      <c r="B13" s="207" t="s">
        <v>116</v>
      </c>
      <c r="C13" s="48"/>
      <c r="D13" s="34"/>
      <c r="E13" s="63" t="s">
        <v>126</v>
      </c>
      <c r="F13" s="45"/>
      <c r="G13" s="127">
        <f>+AA7</f>
        <v>3</v>
      </c>
      <c r="H13" s="128" t="str">
        <f t="shared" si="4"/>
        <v>:</v>
      </c>
      <c r="I13" s="129">
        <f>+Y7</f>
        <v>1</v>
      </c>
      <c r="J13" s="127">
        <f>+AA8</f>
        <v>3</v>
      </c>
      <c r="K13" s="128" t="str">
        <f t="shared" si="13"/>
        <v>:</v>
      </c>
      <c r="L13" s="129">
        <f>+Y8</f>
        <v>1</v>
      </c>
      <c r="M13" s="127">
        <f>+AA9</f>
        <v>0</v>
      </c>
      <c r="N13" s="128" t="str">
        <f t="shared" si="14"/>
        <v>:</v>
      </c>
      <c r="O13" s="129">
        <f>+Y9</f>
        <v>3</v>
      </c>
      <c r="P13" s="127">
        <f>+AA10</f>
        <v>3</v>
      </c>
      <c r="Q13" s="128" t="str">
        <f t="shared" si="15"/>
        <v>:</v>
      </c>
      <c r="R13" s="129">
        <f>+Y10</f>
        <v>1</v>
      </c>
      <c r="S13" s="127">
        <f>+AA11</f>
        <v>3</v>
      </c>
      <c r="T13" s="128" t="str">
        <f>IF(U13&lt;&gt;"",":","")</f>
        <v>:</v>
      </c>
      <c r="U13" s="129">
        <f>+Y11</f>
        <v>0</v>
      </c>
      <c r="V13" s="127">
        <f>+AA12</f>
        <v>1</v>
      </c>
      <c r="W13" s="128" t="str">
        <f>IF(X13&lt;&gt;"",":","")</f>
        <v>:</v>
      </c>
      <c r="X13" s="129">
        <f>+Y12</f>
        <v>3</v>
      </c>
      <c r="Y13" s="124"/>
      <c r="Z13" s="138"/>
      <c r="AA13" s="126"/>
      <c r="AB13" s="127">
        <f>IF(M51&lt;&gt;"",M51,"")</f>
        <v>3</v>
      </c>
      <c r="AC13" s="128" t="str">
        <f t="shared" si="1"/>
        <v>:</v>
      </c>
      <c r="AD13" s="129">
        <f>IF(O51&lt;&gt;"",O51,"")</f>
        <v>2</v>
      </c>
      <c r="AE13" s="127">
        <f>IF(AQ20&lt;&gt;"",AQ20,"")</f>
        <v>3</v>
      </c>
      <c r="AF13" s="128" t="str">
        <f t="shared" si="2"/>
        <v>:</v>
      </c>
      <c r="AG13" s="129">
        <f>IF(AS20&lt;&gt;"",AS20,"")</f>
        <v>0</v>
      </c>
      <c r="AH13" s="127">
        <f>IF(M40&lt;&gt;"",M40,"")</f>
        <v>3</v>
      </c>
      <c r="AI13" s="128" t="str">
        <f t="shared" si="3"/>
        <v>:</v>
      </c>
      <c r="AJ13" s="130">
        <f>IF(O40&lt;&gt;"",O40,"")</f>
        <v>1</v>
      </c>
      <c r="AK13" s="28">
        <f t="shared" si="5"/>
        <v>7</v>
      </c>
      <c r="AL13" s="32" t="str">
        <f t="shared" si="6"/>
        <v>:</v>
      </c>
      <c r="AM13" s="30">
        <f t="shared" si="7"/>
        <v>2</v>
      </c>
      <c r="AN13" s="29">
        <f t="shared" si="8"/>
        <v>22</v>
      </c>
      <c r="AO13" s="74" t="s">
        <v>18</v>
      </c>
      <c r="AP13" s="31">
        <f t="shared" si="9"/>
        <v>12</v>
      </c>
      <c r="AQ13" s="5"/>
      <c r="AR13" s="188">
        <f t="shared" si="10"/>
        <v>3</v>
      </c>
      <c r="AS13" s="20"/>
      <c r="AT13" s="57">
        <f t="shared" si="11"/>
      </c>
      <c r="AU13" s="187">
        <f t="shared" si="12"/>
        <v>6000</v>
      </c>
    </row>
    <row r="14" spans="1:47" ht="15.75">
      <c r="A14" s="37">
        <v>8</v>
      </c>
      <c r="B14" s="207" t="s">
        <v>117</v>
      </c>
      <c r="C14" s="48"/>
      <c r="D14" s="34"/>
      <c r="E14" s="63" t="s">
        <v>122</v>
      </c>
      <c r="F14" s="45"/>
      <c r="G14" s="127">
        <f>+AD7</f>
        <v>3</v>
      </c>
      <c r="H14" s="128" t="str">
        <f t="shared" si="4"/>
        <v>:</v>
      </c>
      <c r="I14" s="129">
        <f>+AB7</f>
        <v>0</v>
      </c>
      <c r="J14" s="127">
        <f>+AD8</f>
        <v>3</v>
      </c>
      <c r="K14" s="128" t="str">
        <f t="shared" si="13"/>
        <v>:</v>
      </c>
      <c r="L14" s="129">
        <f>+AB8</f>
        <v>0</v>
      </c>
      <c r="M14" s="127">
        <f>+AD9</f>
        <v>0</v>
      </c>
      <c r="N14" s="128" t="str">
        <f t="shared" si="14"/>
        <v>:</v>
      </c>
      <c r="O14" s="129">
        <f>+AB9</f>
        <v>3</v>
      </c>
      <c r="P14" s="127">
        <f>+AD10</f>
        <v>1</v>
      </c>
      <c r="Q14" s="128" t="str">
        <f t="shared" si="15"/>
        <v>:</v>
      </c>
      <c r="R14" s="129">
        <f>+AB10</f>
        <v>3</v>
      </c>
      <c r="S14" s="127">
        <f>+AD11</f>
        <v>3</v>
      </c>
      <c r="T14" s="128" t="str">
        <f>IF(U14&lt;&gt;"",":","")</f>
        <v>:</v>
      </c>
      <c r="U14" s="129">
        <f>+AB11</f>
        <v>0</v>
      </c>
      <c r="V14" s="127">
        <f>+AD12</f>
        <v>1</v>
      </c>
      <c r="W14" s="128" t="str">
        <f>IF(X14&lt;&gt;"",":","")</f>
        <v>:</v>
      </c>
      <c r="X14" s="129">
        <f>+AB12</f>
        <v>3</v>
      </c>
      <c r="Y14" s="127">
        <f>+AD13</f>
        <v>2</v>
      </c>
      <c r="Z14" s="128" t="str">
        <f>IF(AA14&lt;&gt;"",":","")</f>
        <v>:</v>
      </c>
      <c r="AA14" s="129">
        <f>+AB13</f>
        <v>3</v>
      </c>
      <c r="AB14" s="124"/>
      <c r="AC14" s="138"/>
      <c r="AD14" s="126"/>
      <c r="AE14" s="142">
        <f>IF(AQ30&lt;&gt;"",AQ30,"")</f>
        <v>3</v>
      </c>
      <c r="AF14" s="140" t="str">
        <f t="shared" si="2"/>
        <v>:</v>
      </c>
      <c r="AG14" s="143">
        <f>IF(AS30&lt;&gt;"",AS30,"")</f>
        <v>0</v>
      </c>
      <c r="AH14" s="127">
        <f>IF(AQ19&lt;&gt;"",AQ19,"")</f>
        <v>3</v>
      </c>
      <c r="AI14" s="128" t="str">
        <f t="shared" si="3"/>
        <v>:</v>
      </c>
      <c r="AJ14" s="130">
        <f>IF(AS19&lt;&gt;"",AS19,"")</f>
        <v>0</v>
      </c>
      <c r="AK14" s="28">
        <f t="shared" si="5"/>
        <v>5</v>
      </c>
      <c r="AL14" s="32" t="str">
        <f t="shared" si="6"/>
        <v>:</v>
      </c>
      <c r="AM14" s="30">
        <f t="shared" si="7"/>
        <v>4</v>
      </c>
      <c r="AN14" s="29">
        <f t="shared" si="8"/>
        <v>19</v>
      </c>
      <c r="AO14" s="74" t="s">
        <v>18</v>
      </c>
      <c r="AP14" s="31">
        <f t="shared" si="9"/>
        <v>12</v>
      </c>
      <c r="AQ14" s="5"/>
      <c r="AR14" s="188">
        <f t="shared" si="10"/>
        <v>4</v>
      </c>
      <c r="AS14" s="20"/>
      <c r="AT14" s="57">
        <f t="shared" si="11"/>
      </c>
      <c r="AU14" s="187">
        <f t="shared" si="12"/>
        <v>1700</v>
      </c>
    </row>
    <row r="15" spans="1:47" ht="16.5" thickBot="1">
      <c r="A15" s="37">
        <v>9</v>
      </c>
      <c r="B15" s="207" t="s">
        <v>118</v>
      </c>
      <c r="C15" s="48"/>
      <c r="D15" s="34"/>
      <c r="E15" s="63" t="s">
        <v>121</v>
      </c>
      <c r="F15" s="45"/>
      <c r="G15" s="127">
        <f>+AG7</f>
        <v>1</v>
      </c>
      <c r="H15" s="128" t="str">
        <f t="shared" si="4"/>
        <v>:</v>
      </c>
      <c r="I15" s="129">
        <f>+AE7</f>
        <v>3</v>
      </c>
      <c r="J15" s="127">
        <f>+AG8</f>
        <v>2</v>
      </c>
      <c r="K15" s="128" t="str">
        <f t="shared" si="13"/>
        <v>:</v>
      </c>
      <c r="L15" s="129">
        <f>+AE8</f>
        <v>3</v>
      </c>
      <c r="M15" s="127">
        <f>+AG9</f>
        <v>0</v>
      </c>
      <c r="N15" s="128" t="str">
        <f t="shared" si="14"/>
        <v>:</v>
      </c>
      <c r="O15" s="129">
        <f>+AE9</f>
        <v>3</v>
      </c>
      <c r="P15" s="127">
        <f>+AG10</f>
        <v>0</v>
      </c>
      <c r="Q15" s="128" t="str">
        <f t="shared" si="15"/>
        <v>:</v>
      </c>
      <c r="R15" s="129">
        <f>+AE10</f>
        <v>3</v>
      </c>
      <c r="S15" s="127">
        <f>+AG11</f>
        <v>3</v>
      </c>
      <c r="T15" s="128" t="str">
        <f>IF(U15&lt;&gt;"",":","")</f>
        <v>:</v>
      </c>
      <c r="U15" s="129">
        <f>+AE11</f>
        <v>0</v>
      </c>
      <c r="V15" s="127">
        <f>+AG12</f>
        <v>0</v>
      </c>
      <c r="W15" s="128" t="str">
        <f>IF(X15&lt;&gt;"",":","")</f>
        <v>:</v>
      </c>
      <c r="X15" s="129">
        <f>+AE12</f>
        <v>3</v>
      </c>
      <c r="Y15" s="127">
        <f>+AG13</f>
        <v>0</v>
      </c>
      <c r="Z15" s="128" t="str">
        <f>IF(AA15&lt;&gt;"",":","")</f>
        <v>:</v>
      </c>
      <c r="AA15" s="129">
        <f>+AE13</f>
        <v>3</v>
      </c>
      <c r="AB15" s="127">
        <f>+AG14</f>
        <v>0</v>
      </c>
      <c r="AC15" s="128" t="str">
        <f>IF(AD15&lt;&gt;"",":","")</f>
        <v>:</v>
      </c>
      <c r="AD15" s="144">
        <f>+AE14</f>
        <v>3</v>
      </c>
      <c r="AE15" s="145"/>
      <c r="AF15" s="145"/>
      <c r="AG15" s="146"/>
      <c r="AH15" s="127">
        <f>IF(AQ33&lt;&gt;"",AQ33,"")</f>
        <v>2</v>
      </c>
      <c r="AI15" s="147" t="str">
        <f t="shared" si="3"/>
        <v>:</v>
      </c>
      <c r="AJ15" s="130">
        <f>IF(AS33&lt;&gt;"",AS33,"")</f>
        <v>3</v>
      </c>
      <c r="AK15" s="28">
        <f t="shared" si="5"/>
        <v>1</v>
      </c>
      <c r="AL15" s="32" t="str">
        <f t="shared" si="6"/>
        <v>:</v>
      </c>
      <c r="AM15" s="30">
        <f t="shared" si="7"/>
        <v>8</v>
      </c>
      <c r="AN15" s="29">
        <f t="shared" si="8"/>
        <v>8</v>
      </c>
      <c r="AO15" s="74" t="s">
        <v>18</v>
      </c>
      <c r="AP15" s="31">
        <f t="shared" si="9"/>
        <v>24</v>
      </c>
      <c r="AQ15" s="5"/>
      <c r="AR15" s="188">
        <f t="shared" si="10"/>
        <v>9</v>
      </c>
      <c r="AS15" s="20"/>
      <c r="AT15" s="57">
        <f t="shared" si="11"/>
      </c>
      <c r="AU15" s="187">
        <f t="shared" si="12"/>
        <v>-8600</v>
      </c>
    </row>
    <row r="16" spans="1:47" ht="16.5" thickBot="1">
      <c r="A16" s="38">
        <v>10</v>
      </c>
      <c r="B16" s="208" t="s">
        <v>119</v>
      </c>
      <c r="C16" s="49"/>
      <c r="D16" s="35"/>
      <c r="E16" s="64" t="s">
        <v>120</v>
      </c>
      <c r="F16" s="46"/>
      <c r="G16" s="148">
        <f>+AJ7</f>
        <v>3</v>
      </c>
      <c r="H16" s="149" t="str">
        <f t="shared" si="4"/>
        <v>:</v>
      </c>
      <c r="I16" s="150">
        <f>+AH7</f>
        <v>1</v>
      </c>
      <c r="J16" s="148">
        <f>+AJ8</f>
        <v>3</v>
      </c>
      <c r="K16" s="149" t="str">
        <f t="shared" si="13"/>
        <v>:</v>
      </c>
      <c r="L16" s="150">
        <f>+AH8</f>
        <v>1</v>
      </c>
      <c r="M16" s="148">
        <f>+AJ9</f>
        <v>0</v>
      </c>
      <c r="N16" s="149" t="str">
        <f t="shared" si="14"/>
        <v>:</v>
      </c>
      <c r="O16" s="150">
        <f>+AH9</f>
        <v>3</v>
      </c>
      <c r="P16" s="148">
        <f>+AJ10</f>
        <v>0</v>
      </c>
      <c r="Q16" s="149" t="str">
        <f t="shared" si="15"/>
        <v>:</v>
      </c>
      <c r="R16" s="150">
        <f>+AH10</f>
        <v>3</v>
      </c>
      <c r="S16" s="148">
        <f>+AJ11</f>
        <v>3</v>
      </c>
      <c r="T16" s="149" t="str">
        <f>IF(U16&lt;&gt;"",":","")</f>
        <v>:</v>
      </c>
      <c r="U16" s="150">
        <f>+AH11</f>
        <v>0</v>
      </c>
      <c r="V16" s="148">
        <f>+AJ12</f>
        <v>0</v>
      </c>
      <c r="W16" s="149" t="str">
        <f>IF(X16&lt;&gt;"",":","")</f>
        <v>:</v>
      </c>
      <c r="X16" s="150">
        <f>+AH12</f>
        <v>3</v>
      </c>
      <c r="Y16" s="148">
        <f>+AJ13</f>
        <v>1</v>
      </c>
      <c r="Z16" s="149" t="str">
        <f>IF(AA16&lt;&gt;"",":","")</f>
        <v>:</v>
      </c>
      <c r="AA16" s="150">
        <f>+AH13</f>
        <v>3</v>
      </c>
      <c r="AB16" s="148">
        <f>+AJ14</f>
        <v>0</v>
      </c>
      <c r="AC16" s="149" t="str">
        <f>IF(AD16&lt;&gt;"",":","")</f>
        <v>:</v>
      </c>
      <c r="AD16" s="150">
        <f>+AH14</f>
        <v>3</v>
      </c>
      <c r="AE16" s="151">
        <f>+AJ15</f>
        <v>3</v>
      </c>
      <c r="AF16" s="152" t="str">
        <f>IF(AG16&lt;&gt;"",":","")</f>
        <v>:</v>
      </c>
      <c r="AG16" s="153">
        <f>+AH15</f>
        <v>2</v>
      </c>
      <c r="AH16" s="154"/>
      <c r="AI16" s="155"/>
      <c r="AJ16" s="155"/>
      <c r="AK16" s="54">
        <f t="shared" si="5"/>
        <v>4</v>
      </c>
      <c r="AL16" s="33" t="str">
        <f t="shared" si="6"/>
        <v>:</v>
      </c>
      <c r="AM16" s="41">
        <f t="shared" si="7"/>
        <v>5</v>
      </c>
      <c r="AN16" s="40">
        <f t="shared" si="8"/>
        <v>13</v>
      </c>
      <c r="AO16" s="86" t="s">
        <v>18</v>
      </c>
      <c r="AP16" s="41">
        <f t="shared" si="9"/>
        <v>19</v>
      </c>
      <c r="AQ16" s="8"/>
      <c r="AR16" s="189">
        <f t="shared" si="10"/>
        <v>7</v>
      </c>
      <c r="AS16" s="21"/>
      <c r="AT16" s="57">
        <f t="shared" si="11"/>
      </c>
      <c r="AU16" s="187">
        <f t="shared" si="12"/>
        <v>-1600</v>
      </c>
    </row>
    <row r="17" spans="1:45" ht="12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</row>
    <row r="18" spans="1:45" s="1" customFormat="1" ht="16.5" thickBot="1">
      <c r="A18" s="15" t="s">
        <v>19</v>
      </c>
      <c r="B18" s="15"/>
      <c r="C18" s="15"/>
      <c r="D18" s="15"/>
      <c r="E18" s="15"/>
      <c r="F18" s="11"/>
      <c r="G18" s="11"/>
      <c r="H18" s="11"/>
      <c r="J18" s="11"/>
      <c r="K18" s="11"/>
      <c r="L18" s="11"/>
      <c r="M18" s="12" t="s">
        <v>20</v>
      </c>
      <c r="N18" s="11"/>
      <c r="O18" s="11"/>
      <c r="P18" s="14"/>
      <c r="Q18" s="14"/>
      <c r="R18" s="14"/>
      <c r="S18" s="15" t="s">
        <v>21</v>
      </c>
      <c r="T18" s="11"/>
      <c r="U18" s="11"/>
      <c r="V18" s="11"/>
      <c r="W18" s="11"/>
      <c r="X18" s="42"/>
      <c r="Y18" s="14"/>
      <c r="Z18" s="15"/>
      <c r="AA18" s="15"/>
      <c r="AB18" s="15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 t="s">
        <v>20</v>
      </c>
      <c r="AR18" s="11"/>
      <c r="AS18" s="11"/>
    </row>
    <row r="19" spans="1:45" s="1" customFormat="1" ht="15.75">
      <c r="A19" s="70">
        <v>1</v>
      </c>
      <c r="B19" s="71" t="s">
        <v>22</v>
      </c>
      <c r="C19" s="72">
        <v>10</v>
      </c>
      <c r="D19" s="73" t="str">
        <f>IF($B$7&lt;&gt;"",$B$7,"")</f>
        <v>Koronai, Tobias</v>
      </c>
      <c r="E19" s="71" t="s">
        <v>22</v>
      </c>
      <c r="F19" s="212" t="str">
        <f>IF($B$16&lt;&gt;"",$B$16,"")</f>
        <v>Koronai,Johannes</v>
      </c>
      <c r="G19" s="74"/>
      <c r="H19" s="75"/>
      <c r="I19" s="75"/>
      <c r="J19" s="75"/>
      <c r="K19" s="75"/>
      <c r="L19" s="76"/>
      <c r="M19" s="58">
        <v>1</v>
      </c>
      <c r="N19" s="122" t="str">
        <f>IF(O19&lt;&gt;"",":","")</f>
        <v>:</v>
      </c>
      <c r="O19" s="60">
        <v>3</v>
      </c>
      <c r="P19" s="50"/>
      <c r="Q19" s="14"/>
      <c r="R19" s="17"/>
      <c r="S19" s="96">
        <v>8</v>
      </c>
      <c r="T19" s="97" t="s">
        <v>22</v>
      </c>
      <c r="U19" s="98">
        <v>10</v>
      </c>
      <c r="V19" s="212" t="str">
        <f>IF($B$14&lt;&gt;"",$B$14,"")</f>
        <v>Nonnenmacher</v>
      </c>
      <c r="W19" s="213"/>
      <c r="X19" s="110"/>
      <c r="Y19" s="110"/>
      <c r="Z19" s="110"/>
      <c r="AA19" s="110"/>
      <c r="AB19" s="110"/>
      <c r="AC19" s="80"/>
      <c r="AD19" s="80"/>
      <c r="AE19" s="80"/>
      <c r="AF19" s="89"/>
      <c r="AG19" s="97" t="s">
        <v>22</v>
      </c>
      <c r="AH19" s="214" t="str">
        <f>IF($B$16&lt;&gt;"",$B$16,"")</f>
        <v>Koronai,Johannes</v>
      </c>
      <c r="AI19" s="116"/>
      <c r="AJ19" s="75"/>
      <c r="AK19" s="75"/>
      <c r="AL19" s="78"/>
      <c r="AM19" s="78"/>
      <c r="AN19" s="78"/>
      <c r="AO19" s="78"/>
      <c r="AP19" s="78"/>
      <c r="AQ19" s="65">
        <v>3</v>
      </c>
      <c r="AR19" s="122" t="str">
        <f>IF(AS19&lt;&gt;"",":","")</f>
        <v>:</v>
      </c>
      <c r="AS19" s="67">
        <v>0</v>
      </c>
    </row>
    <row r="20" spans="1:45" s="1" customFormat="1" ht="15.75">
      <c r="A20" s="70">
        <v>2</v>
      </c>
      <c r="B20" s="71" t="s">
        <v>22</v>
      </c>
      <c r="C20" s="77">
        <v>9</v>
      </c>
      <c r="D20" s="73" t="str">
        <f>IF($B$8&lt;&gt;"",$B$8,"")</f>
        <v>Weiler</v>
      </c>
      <c r="E20" s="71" t="s">
        <v>22</v>
      </c>
      <c r="F20" s="73" t="str">
        <f>IF($B$15&lt;&gt;"",$B$15,"")</f>
        <v>Koronios</v>
      </c>
      <c r="G20" s="74"/>
      <c r="H20" s="78"/>
      <c r="I20" s="78"/>
      <c r="J20" s="78"/>
      <c r="K20" s="78"/>
      <c r="L20" s="79"/>
      <c r="M20" s="58">
        <v>3</v>
      </c>
      <c r="N20" s="122" t="str">
        <f>IF(O20&lt;&gt;"",":","")</f>
        <v>:</v>
      </c>
      <c r="O20" s="61">
        <v>2</v>
      </c>
      <c r="P20" s="50"/>
      <c r="Q20" s="14"/>
      <c r="R20" s="17"/>
      <c r="S20" s="101">
        <v>7</v>
      </c>
      <c r="T20" s="71" t="s">
        <v>22</v>
      </c>
      <c r="U20" s="102">
        <v>9</v>
      </c>
      <c r="V20" s="73" t="str">
        <f>IF($B$13&lt;&gt;"",$B$13,"")</f>
        <v>Schmidt, Moritz</v>
      </c>
      <c r="W20" s="74"/>
      <c r="X20" s="78"/>
      <c r="Y20" s="78"/>
      <c r="Z20" s="78"/>
      <c r="AA20" s="78"/>
      <c r="AB20" s="78"/>
      <c r="AC20" s="78"/>
      <c r="AD20" s="78"/>
      <c r="AE20" s="78"/>
      <c r="AF20" s="78"/>
      <c r="AG20" s="71" t="s">
        <v>22</v>
      </c>
      <c r="AH20" s="73" t="str">
        <f>IF($B$15&lt;&gt;"",$B$15,"")</f>
        <v>Koronios</v>
      </c>
      <c r="AI20" s="100"/>
      <c r="AJ20" s="78"/>
      <c r="AK20" s="78"/>
      <c r="AL20" s="78"/>
      <c r="AM20" s="78"/>
      <c r="AN20" s="78"/>
      <c r="AO20" s="78"/>
      <c r="AP20" s="78"/>
      <c r="AQ20" s="65">
        <v>3</v>
      </c>
      <c r="AR20" s="122" t="str">
        <f>IF(AS20&lt;&gt;"",":","")</f>
        <v>:</v>
      </c>
      <c r="AS20" s="68">
        <v>0</v>
      </c>
    </row>
    <row r="21" spans="1:45" s="1" customFormat="1" ht="15.75">
      <c r="A21" s="70">
        <v>3</v>
      </c>
      <c r="B21" s="71" t="s">
        <v>22</v>
      </c>
      <c r="C21" s="77">
        <v>8</v>
      </c>
      <c r="D21" s="73" t="str">
        <f>IF($B$9&lt;&gt;"",$B$9,"")</f>
        <v>Heilmann</v>
      </c>
      <c r="E21" s="71" t="s">
        <v>22</v>
      </c>
      <c r="F21" s="73" t="str">
        <f>IF($B$14&lt;&gt;"",$B$14,"")</f>
        <v>Nonnenmacher</v>
      </c>
      <c r="G21" s="74"/>
      <c r="H21" s="78"/>
      <c r="I21" s="78"/>
      <c r="J21" s="78"/>
      <c r="K21" s="78"/>
      <c r="L21" s="79"/>
      <c r="M21" s="58">
        <v>3</v>
      </c>
      <c r="N21" s="122" t="str">
        <f>IF(O21&lt;&gt;"",":","")</f>
        <v>:</v>
      </c>
      <c r="O21" s="61">
        <v>0</v>
      </c>
      <c r="P21" s="50"/>
      <c r="Q21" s="14"/>
      <c r="R21" s="17"/>
      <c r="S21" s="101">
        <v>1</v>
      </c>
      <c r="T21" s="71" t="s">
        <v>22</v>
      </c>
      <c r="U21" s="102">
        <v>6</v>
      </c>
      <c r="V21" s="73" t="str">
        <f>IF($B$7&lt;&gt;"",$B$7,"")</f>
        <v>Koronai, Tobias</v>
      </c>
      <c r="W21" s="74"/>
      <c r="X21" s="78"/>
      <c r="Y21" s="78"/>
      <c r="Z21" s="78"/>
      <c r="AA21" s="78"/>
      <c r="AB21" s="78"/>
      <c r="AC21" s="78"/>
      <c r="AD21" s="78"/>
      <c r="AE21" s="78"/>
      <c r="AF21" s="78"/>
      <c r="AG21" s="71" t="s">
        <v>22</v>
      </c>
      <c r="AH21" s="73" t="str">
        <f>IF($B$12&lt;&gt;"",$B$12,"")</f>
        <v>Pretsch</v>
      </c>
      <c r="AI21" s="100"/>
      <c r="AJ21" s="78"/>
      <c r="AK21" s="78"/>
      <c r="AL21" s="78"/>
      <c r="AM21" s="78"/>
      <c r="AN21" s="78"/>
      <c r="AO21" s="78"/>
      <c r="AP21" s="78"/>
      <c r="AQ21" s="65">
        <v>0</v>
      </c>
      <c r="AR21" s="122" t="str">
        <f>IF(AS21&lt;&gt;"",":","")</f>
        <v>:</v>
      </c>
      <c r="AS21" s="68">
        <v>3</v>
      </c>
    </row>
    <row r="22" spans="1:45" s="1" customFormat="1" ht="15.75">
      <c r="A22" s="70">
        <v>4</v>
      </c>
      <c r="B22" s="71" t="s">
        <v>22</v>
      </c>
      <c r="C22" s="77">
        <v>7</v>
      </c>
      <c r="D22" s="73" t="str">
        <f>IF($B$10&lt;&gt;"",$B$10,"")</f>
        <v>Nguyen</v>
      </c>
      <c r="E22" s="71" t="s">
        <v>22</v>
      </c>
      <c r="F22" s="211" t="str">
        <f>IF($B$13&lt;&gt;"",$B$13,"")</f>
        <v>Schmidt, Moritz</v>
      </c>
      <c r="G22" s="74"/>
      <c r="H22" s="80"/>
      <c r="I22" s="80"/>
      <c r="J22" s="78"/>
      <c r="K22" s="78"/>
      <c r="L22" s="79"/>
      <c r="M22" s="58">
        <v>1</v>
      </c>
      <c r="N22" s="122" t="str">
        <f>IF(O22&lt;&gt;"",":","")</f>
        <v>:</v>
      </c>
      <c r="O22" s="61">
        <v>3</v>
      </c>
      <c r="P22" s="14"/>
      <c r="Q22" s="14"/>
      <c r="R22" s="14"/>
      <c r="S22" s="101">
        <v>2</v>
      </c>
      <c r="T22" s="103" t="s">
        <v>22</v>
      </c>
      <c r="U22" s="102">
        <v>5</v>
      </c>
      <c r="V22" s="73" t="str">
        <f>IF($B$8&lt;&gt;"",$B$8,"")</f>
        <v>Weiler</v>
      </c>
      <c r="W22" s="99"/>
      <c r="X22" s="95"/>
      <c r="Y22" s="95"/>
      <c r="Z22" s="95"/>
      <c r="AA22" s="95"/>
      <c r="AB22" s="95"/>
      <c r="AC22" s="95"/>
      <c r="AD22" s="95"/>
      <c r="AE22" s="95"/>
      <c r="AF22" s="95"/>
      <c r="AG22" s="215" t="s">
        <v>22</v>
      </c>
      <c r="AH22" s="211" t="str">
        <f>IF($B$11&lt;&gt;"",$B$11,"")</f>
        <v>Hahn</v>
      </c>
      <c r="AI22" s="216"/>
      <c r="AJ22" s="89"/>
      <c r="AK22" s="89"/>
      <c r="AL22" s="78"/>
      <c r="AM22" s="78"/>
      <c r="AN22" s="78"/>
      <c r="AO22" s="78"/>
      <c r="AP22" s="78"/>
      <c r="AQ22" s="65">
        <v>3</v>
      </c>
      <c r="AR22" s="122" t="str">
        <f>IF(AS22&lt;&gt;"",":","")</f>
        <v>:</v>
      </c>
      <c r="AS22" s="68">
        <v>0</v>
      </c>
    </row>
    <row r="23" spans="1:45" s="1" customFormat="1" ht="16.5" thickBot="1">
      <c r="A23" s="81">
        <v>5</v>
      </c>
      <c r="B23" s="82" t="s">
        <v>22</v>
      </c>
      <c r="C23" s="83">
        <v>6</v>
      </c>
      <c r="D23" s="84" t="str">
        <f>IF($B$11&lt;&gt;"",$B$11,"")</f>
        <v>Hahn</v>
      </c>
      <c r="E23" s="82" t="s">
        <v>22</v>
      </c>
      <c r="F23" s="84" t="str">
        <f>IF($B$12&lt;&gt;"",$B$12,"")</f>
        <v>Pretsch</v>
      </c>
      <c r="G23" s="86"/>
      <c r="H23" s="87"/>
      <c r="I23" s="87"/>
      <c r="J23" s="87"/>
      <c r="K23" s="87"/>
      <c r="L23" s="88"/>
      <c r="M23" s="59">
        <v>0</v>
      </c>
      <c r="N23" s="123" t="str">
        <f>IF(O23&lt;&gt;"",":","")</f>
        <v>:</v>
      </c>
      <c r="O23" s="62">
        <v>3</v>
      </c>
      <c r="P23" s="14"/>
      <c r="Q23" s="14"/>
      <c r="R23" s="14"/>
      <c r="S23" s="104">
        <v>3</v>
      </c>
      <c r="T23" s="82" t="s">
        <v>22</v>
      </c>
      <c r="U23" s="105">
        <v>4</v>
      </c>
      <c r="V23" s="84" t="str">
        <f>IF($B$9&lt;&gt;"",$B$9,"")</f>
        <v>Heilmann</v>
      </c>
      <c r="W23" s="106"/>
      <c r="X23" s="91"/>
      <c r="Y23" s="91"/>
      <c r="Z23" s="87"/>
      <c r="AA23" s="87"/>
      <c r="AB23" s="87"/>
      <c r="AC23" s="87"/>
      <c r="AD23" s="87"/>
      <c r="AE23" s="87"/>
      <c r="AF23" s="87"/>
      <c r="AG23" s="82" t="s">
        <v>22</v>
      </c>
      <c r="AH23" s="84" t="str">
        <f>IF($B$10&lt;&gt;"",$B$10,"")</f>
        <v>Nguyen</v>
      </c>
      <c r="AI23" s="107"/>
      <c r="AJ23" s="87"/>
      <c r="AK23" s="87"/>
      <c r="AL23" s="87"/>
      <c r="AM23" s="87"/>
      <c r="AN23" s="87"/>
      <c r="AO23" s="87"/>
      <c r="AP23" s="87"/>
      <c r="AQ23" s="66">
        <v>3</v>
      </c>
      <c r="AR23" s="123" t="str">
        <f>IF(AS23&lt;&gt;"",":","")</f>
        <v>:</v>
      </c>
      <c r="AS23" s="69">
        <v>0</v>
      </c>
    </row>
    <row r="24" spans="1:45" s="1" customFormat="1" ht="12" customHeight="1">
      <c r="A24" s="3"/>
      <c r="B24" s="3"/>
      <c r="C24" s="3"/>
      <c r="D24" s="209"/>
      <c r="E24" s="3"/>
      <c r="F24" s="14"/>
      <c r="G24" s="2"/>
      <c r="H24" s="14"/>
      <c r="I24" s="14"/>
      <c r="J24" s="14"/>
      <c r="K24" s="14"/>
      <c r="L24" s="14"/>
      <c r="M24" s="2"/>
      <c r="N24" s="14"/>
      <c r="O24" s="2"/>
      <c r="P24" s="14"/>
      <c r="Q24" s="14"/>
      <c r="R24" s="14"/>
      <c r="S24" s="14"/>
      <c r="T24" s="14"/>
      <c r="U24" s="14"/>
      <c r="V24" s="14"/>
      <c r="W24" s="2"/>
      <c r="X24" s="14"/>
      <c r="Y24" s="14"/>
      <c r="Z24" s="2"/>
      <c r="AA24" s="2"/>
      <c r="AB24" s="2"/>
      <c r="AC24" s="2"/>
      <c r="AD24" s="2"/>
      <c r="AE24" s="2"/>
      <c r="AF24" s="14"/>
      <c r="AG24" s="2"/>
      <c r="AH24" s="14"/>
      <c r="AI24" s="2"/>
      <c r="AJ24" s="14"/>
      <c r="AK24" s="14"/>
      <c r="AL24" s="2"/>
      <c r="AM24" s="2"/>
      <c r="AN24" s="2"/>
      <c r="AO24" s="2"/>
      <c r="AP24" s="2"/>
      <c r="AQ24" s="13"/>
      <c r="AR24" s="14"/>
      <c r="AS24" s="13"/>
    </row>
    <row r="25" spans="1:45" s="1" customFormat="1" ht="16.5" thickBot="1">
      <c r="A25" s="15" t="s">
        <v>23</v>
      </c>
      <c r="B25" s="15"/>
      <c r="C25" s="15"/>
      <c r="D25" s="15"/>
      <c r="E25" s="15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4"/>
      <c r="Q25" s="14"/>
      <c r="R25" s="14"/>
      <c r="S25" s="15" t="s">
        <v>24</v>
      </c>
      <c r="T25" s="11"/>
      <c r="U25" s="11"/>
      <c r="V25" s="11"/>
      <c r="W25" s="11"/>
      <c r="X25" s="11"/>
      <c r="Y25" s="15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2"/>
      <c r="AR25" s="11"/>
      <c r="AS25" s="12"/>
    </row>
    <row r="26" spans="1:45" s="1" customFormat="1" ht="15.75">
      <c r="A26" s="70">
        <v>6</v>
      </c>
      <c r="B26" s="71" t="s">
        <v>22</v>
      </c>
      <c r="C26" s="72">
        <v>10</v>
      </c>
      <c r="D26" s="214" t="str">
        <f>IF($B$12&lt;&gt;"",$B$12,"")</f>
        <v>Pretsch</v>
      </c>
      <c r="E26" s="97" t="s">
        <v>22</v>
      </c>
      <c r="F26" s="214" t="str">
        <f>IF($B$16&lt;&gt;"",$B$16,"")</f>
        <v>Koronai,Johannes</v>
      </c>
      <c r="G26" s="74"/>
      <c r="H26" s="89"/>
      <c r="I26" s="90"/>
      <c r="J26" s="89"/>
      <c r="K26" s="78"/>
      <c r="L26" s="78"/>
      <c r="M26" s="58">
        <v>3</v>
      </c>
      <c r="N26" s="122" t="str">
        <f>IF(O26&lt;&gt;"",":","")</f>
        <v>:</v>
      </c>
      <c r="O26" s="55">
        <v>0</v>
      </c>
      <c r="P26" s="50"/>
      <c r="Q26" s="14"/>
      <c r="R26" s="17"/>
      <c r="S26" s="96">
        <v>4</v>
      </c>
      <c r="T26" s="97" t="s">
        <v>22</v>
      </c>
      <c r="U26" s="108">
        <v>10</v>
      </c>
      <c r="V26" s="211" t="str">
        <f>IF($B$10&lt;&gt;"",$B$10,"")</f>
        <v>Nguyen</v>
      </c>
      <c r="W26" s="93"/>
      <c r="X26" s="109"/>
      <c r="Y26" s="110"/>
      <c r="Z26" s="78"/>
      <c r="AA26" s="78"/>
      <c r="AB26" s="78"/>
      <c r="AC26" s="78"/>
      <c r="AD26" s="78"/>
      <c r="AE26" s="78"/>
      <c r="AF26" s="78"/>
      <c r="AG26" s="71" t="s">
        <v>22</v>
      </c>
      <c r="AH26" s="214" t="str">
        <f>IF($B$16&lt;&gt;"",$B$16,"")</f>
        <v>Koronai,Johannes</v>
      </c>
      <c r="AI26" s="116"/>
      <c r="AJ26" s="111"/>
      <c r="AK26" s="89"/>
      <c r="AL26" s="78"/>
      <c r="AM26" s="78"/>
      <c r="AN26" s="78"/>
      <c r="AO26" s="78"/>
      <c r="AP26" s="78"/>
      <c r="AQ26" s="65">
        <v>3</v>
      </c>
      <c r="AR26" s="122" t="str">
        <f>IF(AS26&lt;&gt;"",":","")</f>
        <v>:</v>
      </c>
      <c r="AS26" s="67">
        <v>0</v>
      </c>
    </row>
    <row r="27" spans="1:45" s="1" customFormat="1" ht="15.75">
      <c r="A27" s="70">
        <v>5</v>
      </c>
      <c r="B27" s="71" t="s">
        <v>22</v>
      </c>
      <c r="C27" s="77">
        <v>7</v>
      </c>
      <c r="D27" s="73" t="str">
        <f>IF($B$11&lt;&gt;"",$B$11,"")</f>
        <v>Hahn</v>
      </c>
      <c r="E27" s="71" t="s">
        <v>22</v>
      </c>
      <c r="F27" s="73" t="str">
        <f>IF($B$13&lt;&gt;"",$B$13,"")</f>
        <v>Schmidt, Moritz</v>
      </c>
      <c r="G27" s="74"/>
      <c r="H27" s="78"/>
      <c r="I27" s="74"/>
      <c r="J27" s="78"/>
      <c r="K27" s="78"/>
      <c r="L27" s="78"/>
      <c r="M27" s="58">
        <v>0</v>
      </c>
      <c r="N27" s="122" t="str">
        <f>IF(O27&lt;&gt;"",":","")</f>
        <v>:</v>
      </c>
      <c r="O27" s="55">
        <v>3</v>
      </c>
      <c r="P27" s="50"/>
      <c r="Q27" s="14"/>
      <c r="R27" s="17"/>
      <c r="S27" s="101">
        <v>3</v>
      </c>
      <c r="T27" s="71" t="s">
        <v>22</v>
      </c>
      <c r="U27" s="112">
        <v>5</v>
      </c>
      <c r="V27" s="73" t="str">
        <f>IF($B$9&lt;&gt;"",$B$9,"")</f>
        <v>Heilmann</v>
      </c>
      <c r="W27" s="78"/>
      <c r="X27" s="111"/>
      <c r="Y27" s="78"/>
      <c r="Z27" s="78"/>
      <c r="AA27" s="78"/>
      <c r="AB27" s="78"/>
      <c r="AC27" s="78"/>
      <c r="AD27" s="78"/>
      <c r="AE27" s="78"/>
      <c r="AF27" s="78"/>
      <c r="AG27" s="71" t="s">
        <v>22</v>
      </c>
      <c r="AH27" s="73" t="str">
        <f>IF($B$11&lt;&gt;"",$B$11,"")</f>
        <v>Hahn</v>
      </c>
      <c r="AI27" s="100"/>
      <c r="AJ27" s="111"/>
      <c r="AK27" s="78"/>
      <c r="AL27" s="78"/>
      <c r="AM27" s="78"/>
      <c r="AN27" s="78"/>
      <c r="AO27" s="78"/>
      <c r="AP27" s="78"/>
      <c r="AQ27" s="65">
        <v>3</v>
      </c>
      <c r="AR27" s="122" t="str">
        <f>IF(AS27&lt;&gt;"",":","")</f>
        <v>:</v>
      </c>
      <c r="AS27" s="68">
        <v>0</v>
      </c>
    </row>
    <row r="28" spans="1:45" s="1" customFormat="1" ht="15.75">
      <c r="A28" s="70">
        <v>4</v>
      </c>
      <c r="B28" s="71" t="s">
        <v>22</v>
      </c>
      <c r="C28" s="77">
        <v>8</v>
      </c>
      <c r="D28" s="73" t="str">
        <f>IF($B$10&lt;&gt;"",$B$10,"")</f>
        <v>Nguyen</v>
      </c>
      <c r="E28" s="71" t="s">
        <v>22</v>
      </c>
      <c r="F28" s="73" t="str">
        <f>IF($B$14&lt;&gt;"",$B$14,"")</f>
        <v>Nonnenmacher</v>
      </c>
      <c r="G28" s="74"/>
      <c r="H28" s="78"/>
      <c r="I28" s="74"/>
      <c r="J28" s="78"/>
      <c r="K28" s="78"/>
      <c r="L28" s="78"/>
      <c r="M28" s="58">
        <v>3</v>
      </c>
      <c r="N28" s="122" t="str">
        <f>IF(O28&lt;&gt;"",":","")</f>
        <v>:</v>
      </c>
      <c r="O28" s="55">
        <v>1</v>
      </c>
      <c r="P28" s="50"/>
      <c r="Q28" s="14"/>
      <c r="R28" s="17"/>
      <c r="S28" s="101">
        <v>2</v>
      </c>
      <c r="T28" s="71" t="s">
        <v>22</v>
      </c>
      <c r="U28" s="112">
        <v>6</v>
      </c>
      <c r="V28" s="73" t="str">
        <f>IF($B$8&lt;&gt;"",$B$8,"")</f>
        <v>Weiler</v>
      </c>
      <c r="W28" s="78"/>
      <c r="X28" s="111"/>
      <c r="Y28" s="78"/>
      <c r="Z28" s="78"/>
      <c r="AA28" s="78"/>
      <c r="AB28" s="78"/>
      <c r="AC28" s="78"/>
      <c r="AD28" s="78"/>
      <c r="AE28" s="78"/>
      <c r="AF28" s="78"/>
      <c r="AG28" s="71" t="s">
        <v>22</v>
      </c>
      <c r="AH28" s="73" t="str">
        <f>IF($B$12&lt;&gt;"",$B$12,"")</f>
        <v>Pretsch</v>
      </c>
      <c r="AI28" s="100"/>
      <c r="AJ28" s="111"/>
      <c r="AK28" s="78"/>
      <c r="AL28" s="78"/>
      <c r="AM28" s="78"/>
      <c r="AN28" s="78"/>
      <c r="AO28" s="78"/>
      <c r="AP28" s="78"/>
      <c r="AQ28" s="65">
        <v>0</v>
      </c>
      <c r="AR28" s="122" t="str">
        <f>IF(AS28&lt;&gt;"",":","")</f>
        <v>:</v>
      </c>
      <c r="AS28" s="68">
        <v>3</v>
      </c>
    </row>
    <row r="29" spans="1:45" s="1" customFormat="1" ht="15.75">
      <c r="A29" s="70">
        <v>3</v>
      </c>
      <c r="B29" s="71" t="s">
        <v>22</v>
      </c>
      <c r="C29" s="77">
        <v>9</v>
      </c>
      <c r="D29" s="73" t="str">
        <f>IF($B$9&lt;&gt;"",$B$9,"")</f>
        <v>Heilmann</v>
      </c>
      <c r="E29" s="71" t="s">
        <v>22</v>
      </c>
      <c r="F29" s="73" t="str">
        <f>IF($B$15&lt;&gt;"",$B$15,"")</f>
        <v>Koronios</v>
      </c>
      <c r="G29" s="74"/>
      <c r="H29" s="78"/>
      <c r="I29" s="74"/>
      <c r="J29" s="78"/>
      <c r="K29" s="78"/>
      <c r="L29" s="78"/>
      <c r="M29" s="58">
        <v>3</v>
      </c>
      <c r="N29" s="122" t="str">
        <f>IF(O29&lt;&gt;"",":","")</f>
        <v>:</v>
      </c>
      <c r="O29" s="55">
        <v>0</v>
      </c>
      <c r="P29" s="50"/>
      <c r="Q29" s="14"/>
      <c r="R29" s="17"/>
      <c r="S29" s="113">
        <v>1</v>
      </c>
      <c r="T29" s="103" t="s">
        <v>22</v>
      </c>
      <c r="U29" s="114">
        <v>7</v>
      </c>
      <c r="V29" s="73" t="str">
        <f>IF($B$7&lt;&gt;"",$B$7,"")</f>
        <v>Koronai, Tobias</v>
      </c>
      <c r="W29" s="93"/>
      <c r="X29" s="115"/>
      <c r="Y29" s="93"/>
      <c r="Z29" s="80"/>
      <c r="AA29" s="80"/>
      <c r="AB29" s="80"/>
      <c r="AC29" s="80"/>
      <c r="AD29" s="80"/>
      <c r="AE29" s="80"/>
      <c r="AF29" s="80"/>
      <c r="AG29" s="97" t="s">
        <v>22</v>
      </c>
      <c r="AH29" s="73" t="str">
        <f>IF($B$13&lt;&gt;"",$B$13,"")</f>
        <v>Schmidt, Moritz</v>
      </c>
      <c r="AI29" s="100"/>
      <c r="AJ29" s="109"/>
      <c r="AK29" s="78"/>
      <c r="AL29" s="80"/>
      <c r="AM29" s="80"/>
      <c r="AN29" s="78"/>
      <c r="AO29" s="78"/>
      <c r="AP29" s="78"/>
      <c r="AQ29" s="65">
        <v>1</v>
      </c>
      <c r="AR29" s="122" t="str">
        <f>IF(AS29&lt;&gt;"",":","")</f>
        <v>:</v>
      </c>
      <c r="AS29" s="68">
        <v>3</v>
      </c>
    </row>
    <row r="30" spans="1:45" s="1" customFormat="1" ht="16.5" thickBot="1">
      <c r="A30" s="81">
        <v>1</v>
      </c>
      <c r="B30" s="82" t="s">
        <v>22</v>
      </c>
      <c r="C30" s="83">
        <v>2</v>
      </c>
      <c r="D30" s="210" t="str">
        <f>IF($B$7&lt;&gt;"",$B$7,"")</f>
        <v>Koronai, Tobias</v>
      </c>
      <c r="E30" s="217" t="s">
        <v>22</v>
      </c>
      <c r="F30" s="84" t="str">
        <f>IF($B$8&lt;&gt;"",$B$8,"")</f>
        <v>Weiler</v>
      </c>
      <c r="G30" s="86"/>
      <c r="H30" s="87"/>
      <c r="I30" s="86"/>
      <c r="J30" s="87"/>
      <c r="K30" s="87"/>
      <c r="L30" s="87"/>
      <c r="M30" s="59">
        <v>3</v>
      </c>
      <c r="N30" s="123" t="str">
        <f>IF(O30&lt;&gt;"",":","")</f>
        <v>:</v>
      </c>
      <c r="O30" s="56">
        <v>0</v>
      </c>
      <c r="P30" s="50"/>
      <c r="Q30" s="14"/>
      <c r="R30" s="17"/>
      <c r="S30" s="104">
        <v>8</v>
      </c>
      <c r="T30" s="82" t="s">
        <v>22</v>
      </c>
      <c r="U30" s="117">
        <v>9</v>
      </c>
      <c r="V30" s="84" t="str">
        <f>IF($B$14&lt;&gt;"",$B$14,"")</f>
        <v>Nonnenmacher</v>
      </c>
      <c r="W30" s="87"/>
      <c r="X30" s="118"/>
      <c r="Y30" s="87"/>
      <c r="Z30" s="87"/>
      <c r="AA30" s="87"/>
      <c r="AB30" s="87"/>
      <c r="AC30" s="87"/>
      <c r="AD30" s="87"/>
      <c r="AE30" s="87"/>
      <c r="AF30" s="87"/>
      <c r="AG30" s="82" t="s">
        <v>22</v>
      </c>
      <c r="AH30" s="210" t="str">
        <f>IF($B$15&lt;&gt;"",$B$15,"")</f>
        <v>Koronios</v>
      </c>
      <c r="AI30" s="218"/>
      <c r="AJ30" s="118"/>
      <c r="AK30" s="87"/>
      <c r="AL30" s="87"/>
      <c r="AM30" s="87"/>
      <c r="AN30" s="87"/>
      <c r="AO30" s="87"/>
      <c r="AP30" s="87"/>
      <c r="AQ30" s="66">
        <v>3</v>
      </c>
      <c r="AR30" s="123" t="str">
        <f>IF(AS30&lt;&gt;"",":","")</f>
        <v>:</v>
      </c>
      <c r="AS30" s="69">
        <v>0</v>
      </c>
    </row>
    <row r="31" spans="1:45" s="1" customFormat="1" ht="12" customHeight="1">
      <c r="A31" s="3"/>
      <c r="B31" s="3"/>
      <c r="C31" s="3"/>
      <c r="D31" s="209"/>
      <c r="E31" s="3"/>
      <c r="F31" s="14"/>
      <c r="G31" s="2"/>
      <c r="H31" s="14"/>
      <c r="I31" s="14"/>
      <c r="J31" s="14"/>
      <c r="K31" s="14"/>
      <c r="L31" s="2"/>
      <c r="M31" s="2"/>
      <c r="N31" s="14"/>
      <c r="O31" s="2"/>
      <c r="P31" s="14"/>
      <c r="Q31" s="14"/>
      <c r="R31" s="14"/>
      <c r="S31" s="14"/>
      <c r="T31" s="14"/>
      <c r="U31" s="14"/>
      <c r="V31" s="51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"/>
      <c r="AO31" s="2"/>
      <c r="AP31" s="2"/>
      <c r="AQ31" s="13"/>
      <c r="AR31" s="14"/>
      <c r="AS31" s="13"/>
    </row>
    <row r="32" spans="1:45" s="1" customFormat="1" ht="16.5" thickBot="1">
      <c r="A32" s="15" t="s">
        <v>25</v>
      </c>
      <c r="B32" s="15"/>
      <c r="C32" s="15"/>
      <c r="D32" s="15"/>
      <c r="E32" s="15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4"/>
      <c r="Q32" s="14"/>
      <c r="R32" s="14"/>
      <c r="S32" s="11"/>
      <c r="T32" s="11"/>
      <c r="U32" s="11"/>
      <c r="V32" s="15" t="s">
        <v>26</v>
      </c>
      <c r="W32" s="11"/>
      <c r="X32" s="11"/>
      <c r="Y32" s="15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2"/>
      <c r="AR32" s="11"/>
      <c r="AS32" s="12"/>
    </row>
    <row r="33" spans="1:45" s="1" customFormat="1" ht="15.75">
      <c r="A33" s="70">
        <v>2</v>
      </c>
      <c r="B33" s="71" t="s">
        <v>22</v>
      </c>
      <c r="C33" s="72">
        <v>10</v>
      </c>
      <c r="D33" s="73" t="str">
        <f>IF($B$8&lt;&gt;"",$B$8,"")</f>
        <v>Weiler</v>
      </c>
      <c r="E33" s="71" t="s">
        <v>22</v>
      </c>
      <c r="F33" s="214" t="str">
        <f>IF($B$16&lt;&gt;"",$B$16,"")</f>
        <v>Koronai,Johannes</v>
      </c>
      <c r="G33" s="74"/>
      <c r="H33" s="89"/>
      <c r="I33" s="90"/>
      <c r="J33" s="89"/>
      <c r="K33" s="80"/>
      <c r="L33" s="78"/>
      <c r="M33" s="58">
        <v>1</v>
      </c>
      <c r="N33" s="122" t="str">
        <f>IF(O33&lt;&gt;"",":","")</f>
        <v>:</v>
      </c>
      <c r="O33" s="55">
        <v>3</v>
      </c>
      <c r="P33" s="50"/>
      <c r="Q33" s="14"/>
      <c r="R33" s="17"/>
      <c r="S33" s="114">
        <v>9</v>
      </c>
      <c r="T33" s="97" t="s">
        <v>22</v>
      </c>
      <c r="U33" s="108">
        <v>10</v>
      </c>
      <c r="V33" s="214" t="str">
        <f>IF($B$15&lt;&gt;"",$B$15,"")</f>
        <v>Koronios</v>
      </c>
      <c r="W33" s="93"/>
      <c r="X33" s="109"/>
      <c r="Y33" s="110"/>
      <c r="Z33" s="80"/>
      <c r="AA33" s="80"/>
      <c r="AB33" s="80"/>
      <c r="AC33" s="80"/>
      <c r="AD33" s="80"/>
      <c r="AE33" s="80"/>
      <c r="AF33" s="80"/>
      <c r="AG33" s="97" t="s">
        <v>22</v>
      </c>
      <c r="AH33" s="214" t="str">
        <f>IF($B$16&lt;&gt;"",$B$16,"")</f>
        <v>Koronai,Johannes</v>
      </c>
      <c r="AI33" s="116"/>
      <c r="AJ33" s="111"/>
      <c r="AK33" s="89"/>
      <c r="AL33" s="78"/>
      <c r="AM33" s="78"/>
      <c r="AN33" s="78"/>
      <c r="AO33" s="78"/>
      <c r="AP33" s="78"/>
      <c r="AQ33" s="65">
        <v>2</v>
      </c>
      <c r="AR33" s="122" t="str">
        <f>IF(AS33&lt;&gt;"",":","")</f>
        <v>:</v>
      </c>
      <c r="AS33" s="67">
        <v>3</v>
      </c>
    </row>
    <row r="34" spans="1:45" s="1" customFormat="1" ht="15.75">
      <c r="A34" s="70">
        <v>1</v>
      </c>
      <c r="B34" s="71" t="s">
        <v>22</v>
      </c>
      <c r="C34" s="77">
        <v>3</v>
      </c>
      <c r="D34" s="73" t="str">
        <f>IF($B$7&lt;&gt;"",$B$7,"")</f>
        <v>Koronai, Tobias</v>
      </c>
      <c r="E34" s="71" t="s">
        <v>22</v>
      </c>
      <c r="F34" s="73" t="str">
        <f>IF($B$9&lt;&gt;"",$B$9,"")</f>
        <v>Heilmann</v>
      </c>
      <c r="G34" s="74"/>
      <c r="H34" s="78"/>
      <c r="I34" s="74"/>
      <c r="J34" s="78"/>
      <c r="K34" s="78"/>
      <c r="L34" s="78"/>
      <c r="M34" s="58">
        <v>0</v>
      </c>
      <c r="N34" s="122" t="str">
        <f>IF(O34&lt;&gt;"",":","")</f>
        <v>:</v>
      </c>
      <c r="O34" s="55">
        <v>3</v>
      </c>
      <c r="P34" s="50"/>
      <c r="Q34" s="14"/>
      <c r="R34" s="17"/>
      <c r="S34" s="101">
        <v>1</v>
      </c>
      <c r="T34" s="71" t="s">
        <v>22</v>
      </c>
      <c r="U34" s="112">
        <v>8</v>
      </c>
      <c r="V34" s="73" t="str">
        <f>IF($B$7&lt;&gt;"",$B$7,"")</f>
        <v>Koronai, Tobias</v>
      </c>
      <c r="W34" s="78"/>
      <c r="X34" s="111"/>
      <c r="Y34" s="78"/>
      <c r="Z34" s="78"/>
      <c r="AA34" s="78"/>
      <c r="AB34" s="78"/>
      <c r="AC34" s="78"/>
      <c r="AD34" s="78"/>
      <c r="AE34" s="78"/>
      <c r="AF34" s="78"/>
      <c r="AG34" s="71" t="s">
        <v>22</v>
      </c>
      <c r="AH34" s="73" t="str">
        <f>IF($B$14&lt;&gt;"",$B$14,"")</f>
        <v>Nonnenmacher</v>
      </c>
      <c r="AI34" s="100"/>
      <c r="AJ34" s="111"/>
      <c r="AK34" s="80"/>
      <c r="AL34" s="78"/>
      <c r="AM34" s="78"/>
      <c r="AN34" s="78"/>
      <c r="AO34" s="78"/>
      <c r="AP34" s="78"/>
      <c r="AQ34" s="65">
        <v>0</v>
      </c>
      <c r="AR34" s="122" t="str">
        <f>IF(AS34&lt;&gt;"",":","")</f>
        <v>:</v>
      </c>
      <c r="AS34" s="68">
        <v>3</v>
      </c>
    </row>
    <row r="35" spans="1:45" s="1" customFormat="1" ht="15.75">
      <c r="A35" s="70">
        <v>4</v>
      </c>
      <c r="B35" s="71" t="s">
        <v>22</v>
      </c>
      <c r="C35" s="77">
        <v>9</v>
      </c>
      <c r="D35" s="73" t="str">
        <f>IF($B$10&lt;&gt;"",$B$10,"")</f>
        <v>Nguyen</v>
      </c>
      <c r="E35" s="71" t="s">
        <v>22</v>
      </c>
      <c r="F35" s="73" t="str">
        <f>IF($B$15&lt;&gt;"",$B$15,"")</f>
        <v>Koronios</v>
      </c>
      <c r="G35" s="74"/>
      <c r="H35" s="78"/>
      <c r="I35" s="74"/>
      <c r="J35" s="78"/>
      <c r="K35" s="78"/>
      <c r="L35" s="78"/>
      <c r="M35" s="58">
        <v>3</v>
      </c>
      <c r="N35" s="122" t="str">
        <f>IF(O35&lt;&gt;"",":","")</f>
        <v>:</v>
      </c>
      <c r="O35" s="55">
        <v>0</v>
      </c>
      <c r="P35" s="50"/>
      <c r="Q35" s="14"/>
      <c r="R35" s="17"/>
      <c r="S35" s="114">
        <v>2</v>
      </c>
      <c r="T35" s="103" t="s">
        <v>22</v>
      </c>
      <c r="U35" s="114">
        <v>7</v>
      </c>
      <c r="V35" s="73" t="str">
        <f>IF($B$8&lt;&gt;"",$B$8,"")</f>
        <v>Weiler</v>
      </c>
      <c r="W35" s="95"/>
      <c r="X35" s="111"/>
      <c r="Y35" s="78"/>
      <c r="Z35" s="78"/>
      <c r="AA35" s="78"/>
      <c r="AB35" s="78"/>
      <c r="AC35" s="78"/>
      <c r="AD35" s="78"/>
      <c r="AE35" s="78"/>
      <c r="AF35" s="78"/>
      <c r="AG35" s="71" t="s">
        <v>22</v>
      </c>
      <c r="AH35" s="73" t="str">
        <f>IF($B$13&lt;&gt;"",$B$13,"")</f>
        <v>Schmidt, Moritz</v>
      </c>
      <c r="AI35" s="100"/>
      <c r="AJ35" s="111"/>
      <c r="AK35" s="78"/>
      <c r="AL35" s="78"/>
      <c r="AM35" s="78"/>
      <c r="AN35" s="78"/>
      <c r="AO35" s="78"/>
      <c r="AP35" s="78"/>
      <c r="AQ35" s="65">
        <v>1</v>
      </c>
      <c r="AR35" s="122" t="str">
        <f>IF(AS35&lt;&gt;"",":","")</f>
        <v>:</v>
      </c>
      <c r="AS35" s="68">
        <v>3</v>
      </c>
    </row>
    <row r="36" spans="1:45" s="1" customFormat="1" ht="15.75">
      <c r="A36" s="70">
        <v>5</v>
      </c>
      <c r="B36" s="71" t="s">
        <v>22</v>
      </c>
      <c r="C36" s="77">
        <v>8</v>
      </c>
      <c r="D36" s="73" t="str">
        <f>IF($B$11&lt;&gt;"",$B$11,"")</f>
        <v>Hahn</v>
      </c>
      <c r="E36" s="71" t="s">
        <v>22</v>
      </c>
      <c r="F36" s="73" t="str">
        <f>IF($B$14&lt;&gt;"",$B$14,"")</f>
        <v>Nonnenmacher</v>
      </c>
      <c r="G36" s="74"/>
      <c r="H36" s="78"/>
      <c r="I36" s="74"/>
      <c r="J36" s="78"/>
      <c r="K36" s="78"/>
      <c r="L36" s="78"/>
      <c r="M36" s="58">
        <v>0</v>
      </c>
      <c r="N36" s="122" t="str">
        <f>IF(O36&lt;&gt;"",":","")</f>
        <v>:</v>
      </c>
      <c r="O36" s="55">
        <v>3</v>
      </c>
      <c r="P36" s="50"/>
      <c r="Q36" s="14"/>
      <c r="R36" s="17"/>
      <c r="S36" s="101">
        <v>3</v>
      </c>
      <c r="T36" s="71" t="s">
        <v>22</v>
      </c>
      <c r="U36" s="112">
        <v>6</v>
      </c>
      <c r="V36" s="73" t="str">
        <f>IF($B$9&lt;&gt;"",$B$9,"")</f>
        <v>Heilmann</v>
      </c>
      <c r="W36" s="95"/>
      <c r="X36" s="111"/>
      <c r="Y36" s="78"/>
      <c r="Z36" s="78"/>
      <c r="AA36" s="78"/>
      <c r="AB36" s="78"/>
      <c r="AC36" s="78"/>
      <c r="AD36" s="78"/>
      <c r="AE36" s="78"/>
      <c r="AF36" s="78"/>
      <c r="AG36" s="71" t="s">
        <v>22</v>
      </c>
      <c r="AH36" s="73" t="str">
        <f>IF($B$12&lt;&gt;"",$B$12,"")</f>
        <v>Pretsch</v>
      </c>
      <c r="AI36" s="100"/>
      <c r="AJ36" s="111"/>
      <c r="AK36" s="78"/>
      <c r="AL36" s="78"/>
      <c r="AM36" s="78"/>
      <c r="AN36" s="78"/>
      <c r="AO36" s="78"/>
      <c r="AP36" s="78"/>
      <c r="AQ36" s="65">
        <v>3</v>
      </c>
      <c r="AR36" s="122" t="str">
        <f>IF(AS36&lt;&gt;"",":","")</f>
        <v>:</v>
      </c>
      <c r="AS36" s="68">
        <v>0</v>
      </c>
    </row>
    <row r="37" spans="1:45" s="1" customFormat="1" ht="16.5" thickBot="1">
      <c r="A37" s="81">
        <v>6</v>
      </c>
      <c r="B37" s="82" t="s">
        <v>22</v>
      </c>
      <c r="C37" s="83">
        <v>7</v>
      </c>
      <c r="D37" s="84" t="str">
        <f>IF($B$12&lt;&gt;"",$B$12,"")</f>
        <v>Pretsch</v>
      </c>
      <c r="E37" s="82" t="s">
        <v>22</v>
      </c>
      <c r="F37" s="210" t="str">
        <f>IF($B$13&lt;&gt;"",$B$13,"")</f>
        <v>Schmidt, Moritz</v>
      </c>
      <c r="G37" s="86"/>
      <c r="H37" s="87"/>
      <c r="I37" s="86"/>
      <c r="J37" s="87"/>
      <c r="K37" s="91"/>
      <c r="L37" s="87"/>
      <c r="M37" s="59">
        <v>3</v>
      </c>
      <c r="N37" s="123" t="str">
        <f>IF(O37&lt;&gt;"",":","")</f>
        <v>:</v>
      </c>
      <c r="O37" s="56">
        <v>1</v>
      </c>
      <c r="P37" s="50"/>
      <c r="Q37" s="14"/>
      <c r="R37" s="17"/>
      <c r="S37" s="104">
        <v>4</v>
      </c>
      <c r="T37" s="82" t="s">
        <v>22</v>
      </c>
      <c r="U37" s="117">
        <v>5</v>
      </c>
      <c r="V37" s="84" t="str">
        <f>IF($B$10&lt;&gt;"",$B$10,"")</f>
        <v>Nguyen</v>
      </c>
      <c r="W37" s="87"/>
      <c r="X37" s="118"/>
      <c r="Y37" s="87"/>
      <c r="Z37" s="87"/>
      <c r="AA37" s="87"/>
      <c r="AB37" s="87"/>
      <c r="AC37" s="87"/>
      <c r="AD37" s="87"/>
      <c r="AE37" s="87"/>
      <c r="AF37" s="87"/>
      <c r="AG37" s="82" t="s">
        <v>22</v>
      </c>
      <c r="AH37" s="84" t="str">
        <f>IF($B$11&lt;&gt;"",$B$11,"")</f>
        <v>Hahn</v>
      </c>
      <c r="AI37" s="107"/>
      <c r="AJ37" s="118"/>
      <c r="AK37" s="87"/>
      <c r="AL37" s="87"/>
      <c r="AM37" s="87"/>
      <c r="AN37" s="87"/>
      <c r="AO37" s="87"/>
      <c r="AP37" s="87"/>
      <c r="AQ37" s="66">
        <v>3</v>
      </c>
      <c r="AR37" s="123" t="str">
        <f>IF(AS37&lt;&gt;"",":","")</f>
        <v>:</v>
      </c>
      <c r="AS37" s="69">
        <v>0</v>
      </c>
    </row>
    <row r="38" spans="1:45" s="1" customFormat="1" ht="12" customHeight="1">
      <c r="A38" s="3"/>
      <c r="B38" s="3"/>
      <c r="C38" s="3"/>
      <c r="D38" s="3"/>
      <c r="E38" s="3"/>
      <c r="F38" s="2"/>
      <c r="G38" s="2"/>
      <c r="H38" s="14"/>
      <c r="I38" s="14"/>
      <c r="J38" s="14"/>
      <c r="K38" s="2"/>
      <c r="L38" s="2"/>
      <c r="M38" s="2"/>
      <c r="N38" s="14"/>
      <c r="O38" s="2"/>
      <c r="P38" s="14"/>
      <c r="Q38" s="14"/>
      <c r="R38" s="14"/>
      <c r="S38" s="14"/>
      <c r="T38" s="14"/>
      <c r="U38" s="14"/>
      <c r="V38" s="5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2"/>
      <c r="AK38" s="14"/>
      <c r="AL38" s="2"/>
      <c r="AM38" s="2"/>
      <c r="AN38" s="2"/>
      <c r="AO38" s="2"/>
      <c r="AP38" s="2"/>
      <c r="AQ38" s="2"/>
      <c r="AR38" s="14"/>
      <c r="AS38" s="13"/>
    </row>
    <row r="39" spans="1:45" s="1" customFormat="1" ht="16.5" thickBot="1">
      <c r="A39" s="15" t="s">
        <v>27</v>
      </c>
      <c r="B39" s="25"/>
      <c r="C39" s="15"/>
      <c r="D39" s="15"/>
      <c r="E39" s="15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4"/>
      <c r="Q39" s="14"/>
      <c r="R39" s="14"/>
      <c r="S39" s="15" t="s">
        <v>28</v>
      </c>
      <c r="T39" s="11"/>
      <c r="U39" s="11"/>
      <c r="V39" s="11"/>
      <c r="W39" s="11"/>
      <c r="X39" s="11"/>
      <c r="Y39" s="15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2"/>
    </row>
    <row r="40" spans="1:45" s="1" customFormat="1" ht="15.75">
      <c r="A40" s="70">
        <v>7</v>
      </c>
      <c r="B40" s="92" t="s">
        <v>22</v>
      </c>
      <c r="C40" s="72">
        <v>10</v>
      </c>
      <c r="D40" s="214" t="str">
        <f>IF($B$13&lt;&gt;"",$B$13,"")</f>
        <v>Schmidt, Moritz</v>
      </c>
      <c r="E40" s="97" t="s">
        <v>22</v>
      </c>
      <c r="F40" s="214" t="str">
        <f>IF($B$16&lt;&gt;"",$B$16,"")</f>
        <v>Koronai,Johannes</v>
      </c>
      <c r="G40" s="74"/>
      <c r="H40" s="89"/>
      <c r="I40" s="90"/>
      <c r="J40" s="89"/>
      <c r="K40" s="80"/>
      <c r="L40" s="80"/>
      <c r="M40" s="58">
        <v>3</v>
      </c>
      <c r="N40" s="122" t="str">
        <f>IF(O40&lt;&gt;"",":","")</f>
        <v>:</v>
      </c>
      <c r="O40" s="55">
        <v>1</v>
      </c>
      <c r="P40" s="50"/>
      <c r="Q40" s="14"/>
      <c r="R40" s="17"/>
      <c r="S40" s="114">
        <v>5</v>
      </c>
      <c r="T40" s="92" t="s">
        <v>22</v>
      </c>
      <c r="U40" s="108">
        <v>10</v>
      </c>
      <c r="V40" s="211" t="str">
        <f>IF($B$11&lt;&gt;"",$B$11,"")</f>
        <v>Hahn</v>
      </c>
      <c r="W40" s="119"/>
      <c r="X40" s="111"/>
      <c r="Y40" s="75"/>
      <c r="Z40" s="78"/>
      <c r="AA40" s="78"/>
      <c r="AB40" s="78"/>
      <c r="AC40" s="78"/>
      <c r="AD40" s="78"/>
      <c r="AE40" s="78"/>
      <c r="AF40" s="78"/>
      <c r="AG40" s="71" t="s">
        <v>22</v>
      </c>
      <c r="AH40" s="214" t="str">
        <f>IF($B$16&lt;&gt;"",$B$16,"")</f>
        <v>Koronai,Johannes</v>
      </c>
      <c r="AI40" s="116"/>
      <c r="AJ40" s="111"/>
      <c r="AK40" s="89"/>
      <c r="AL40" s="78"/>
      <c r="AM40" s="78"/>
      <c r="AN40" s="78"/>
      <c r="AO40" s="78"/>
      <c r="AP40" s="78"/>
      <c r="AQ40" s="65">
        <v>0</v>
      </c>
      <c r="AR40" s="122" t="str">
        <f>IF(AS40&lt;&gt;"",":","")</f>
        <v>:</v>
      </c>
      <c r="AS40" s="67">
        <v>3</v>
      </c>
    </row>
    <row r="41" spans="1:45" s="1" customFormat="1" ht="15.75">
      <c r="A41" s="70">
        <v>6</v>
      </c>
      <c r="B41" s="71" t="s">
        <v>22</v>
      </c>
      <c r="C41" s="77">
        <v>8</v>
      </c>
      <c r="D41" s="73" t="str">
        <f>IF($B$12&lt;&gt;"",$B$12,"")</f>
        <v>Pretsch</v>
      </c>
      <c r="E41" s="71" t="s">
        <v>22</v>
      </c>
      <c r="F41" s="73" t="str">
        <f>IF($B$14&lt;&gt;"",$B$14,"")</f>
        <v>Nonnenmacher</v>
      </c>
      <c r="G41" s="74"/>
      <c r="H41" s="78"/>
      <c r="I41" s="74"/>
      <c r="J41" s="78"/>
      <c r="K41" s="78"/>
      <c r="L41" s="79"/>
      <c r="M41" s="58">
        <v>3</v>
      </c>
      <c r="N41" s="122" t="str">
        <f>IF(O41&lt;&gt;"",":","")</f>
        <v>:</v>
      </c>
      <c r="O41" s="55">
        <v>1</v>
      </c>
      <c r="P41" s="50"/>
      <c r="Q41" s="14"/>
      <c r="R41" s="17"/>
      <c r="S41" s="101">
        <v>4</v>
      </c>
      <c r="T41" s="71" t="s">
        <v>22</v>
      </c>
      <c r="U41" s="112">
        <v>6</v>
      </c>
      <c r="V41" s="73" t="str">
        <f>+B10</f>
        <v>Nguyen</v>
      </c>
      <c r="W41" s="119"/>
      <c r="X41" s="111"/>
      <c r="Y41" s="78"/>
      <c r="Z41" s="78"/>
      <c r="AA41" s="78"/>
      <c r="AB41" s="78"/>
      <c r="AC41" s="78"/>
      <c r="AD41" s="78"/>
      <c r="AE41" s="78"/>
      <c r="AF41" s="78"/>
      <c r="AG41" s="71" t="s">
        <v>22</v>
      </c>
      <c r="AH41" s="73" t="str">
        <f>IF($B$12&lt;&gt;"",$B$12,"")</f>
        <v>Pretsch</v>
      </c>
      <c r="AI41" s="100"/>
      <c r="AJ41" s="111"/>
      <c r="AK41" s="78"/>
      <c r="AL41" s="78"/>
      <c r="AM41" s="78"/>
      <c r="AN41" s="78"/>
      <c r="AO41" s="78"/>
      <c r="AP41" s="78"/>
      <c r="AQ41" s="65">
        <v>1</v>
      </c>
      <c r="AR41" s="122" t="str">
        <f>IF(AS41&lt;&gt;"",":","")</f>
        <v>:</v>
      </c>
      <c r="AS41" s="68">
        <v>3</v>
      </c>
    </row>
    <row r="42" spans="1:45" s="1" customFormat="1" ht="15.75">
      <c r="A42" s="70">
        <v>5</v>
      </c>
      <c r="B42" s="71" t="s">
        <v>22</v>
      </c>
      <c r="C42" s="77">
        <v>9</v>
      </c>
      <c r="D42" s="73" t="str">
        <f>IF($B$11&lt;&gt;"",$B$11,"")</f>
        <v>Hahn</v>
      </c>
      <c r="E42" s="71" t="s">
        <v>22</v>
      </c>
      <c r="F42" s="73" t="str">
        <f>IF($B$15&lt;&gt;"",$B$15,"")</f>
        <v>Koronios</v>
      </c>
      <c r="G42" s="74"/>
      <c r="H42" s="93"/>
      <c r="I42" s="94"/>
      <c r="J42" s="93"/>
      <c r="K42" s="93"/>
      <c r="L42" s="79"/>
      <c r="M42" s="58">
        <v>0</v>
      </c>
      <c r="N42" s="122" t="str">
        <f>IF(O42&lt;&gt;"",":","")</f>
        <v>:</v>
      </c>
      <c r="O42" s="55">
        <v>3</v>
      </c>
      <c r="P42" s="50"/>
      <c r="Q42" s="14"/>
      <c r="R42" s="17"/>
      <c r="S42" s="114">
        <v>3</v>
      </c>
      <c r="T42" s="71" t="s">
        <v>22</v>
      </c>
      <c r="U42" s="114">
        <v>7</v>
      </c>
      <c r="V42" s="73" t="str">
        <f>IF($B$9&lt;&gt;"",$B$9,"")</f>
        <v>Heilmann</v>
      </c>
      <c r="W42" s="119"/>
      <c r="X42" s="111"/>
      <c r="Y42" s="78"/>
      <c r="Z42" s="78"/>
      <c r="AA42" s="78"/>
      <c r="AB42" s="78"/>
      <c r="AC42" s="78"/>
      <c r="AD42" s="78"/>
      <c r="AE42" s="78"/>
      <c r="AF42" s="78"/>
      <c r="AG42" s="71" t="s">
        <v>22</v>
      </c>
      <c r="AH42" s="73" t="str">
        <f>IF($B$13&lt;&gt;"",$B$13,"")</f>
        <v>Schmidt, Moritz</v>
      </c>
      <c r="AI42" s="100"/>
      <c r="AJ42" s="111"/>
      <c r="AK42" s="78"/>
      <c r="AL42" s="78"/>
      <c r="AM42" s="78"/>
      <c r="AN42" s="78"/>
      <c r="AO42" s="78"/>
      <c r="AP42" s="78"/>
      <c r="AQ42" s="65">
        <v>3</v>
      </c>
      <c r="AR42" s="122" t="str">
        <f>IF(AS42&lt;&gt;"",":","")</f>
        <v>:</v>
      </c>
      <c r="AS42" s="68">
        <v>0</v>
      </c>
    </row>
    <row r="43" spans="1:45" s="1" customFormat="1" ht="15.75">
      <c r="A43" s="70">
        <v>2</v>
      </c>
      <c r="B43" s="71" t="s">
        <v>22</v>
      </c>
      <c r="C43" s="77">
        <v>3</v>
      </c>
      <c r="D43" s="211" t="str">
        <f>IF($B$8&lt;&gt;"",$B$8,"")</f>
        <v>Weiler</v>
      </c>
      <c r="E43" s="215" t="s">
        <v>22</v>
      </c>
      <c r="F43" s="211" t="str">
        <f>IF($B$9&lt;&gt;"",$B$9,"")</f>
        <v>Heilmann</v>
      </c>
      <c r="G43" s="74"/>
      <c r="H43" s="78"/>
      <c r="I43" s="74"/>
      <c r="J43" s="78"/>
      <c r="K43" s="78"/>
      <c r="L43" s="79"/>
      <c r="M43" s="58">
        <v>0</v>
      </c>
      <c r="N43" s="122" t="str">
        <f>IF(O43&lt;&gt;"",":","")</f>
        <v>:</v>
      </c>
      <c r="O43" s="55">
        <v>3</v>
      </c>
      <c r="P43" s="50"/>
      <c r="Q43" s="14"/>
      <c r="R43" s="17"/>
      <c r="S43" s="101">
        <v>2</v>
      </c>
      <c r="T43" s="71" t="s">
        <v>22</v>
      </c>
      <c r="U43" s="112">
        <v>8</v>
      </c>
      <c r="V43" s="73" t="str">
        <f>IF($B$8&lt;&gt;"",$B$8,"")</f>
        <v>Weiler</v>
      </c>
      <c r="W43" s="119"/>
      <c r="X43" s="111"/>
      <c r="Y43" s="78"/>
      <c r="Z43" s="78"/>
      <c r="AA43" s="78"/>
      <c r="AB43" s="78"/>
      <c r="AC43" s="78"/>
      <c r="AD43" s="78"/>
      <c r="AE43" s="78"/>
      <c r="AF43" s="78"/>
      <c r="AG43" s="71" t="s">
        <v>22</v>
      </c>
      <c r="AH43" s="73" t="str">
        <f>IF($B$14&lt;&gt;"",$B$14,"")</f>
        <v>Nonnenmacher</v>
      </c>
      <c r="AI43" s="100"/>
      <c r="AJ43" s="111"/>
      <c r="AK43" s="78"/>
      <c r="AL43" s="78"/>
      <c r="AM43" s="78"/>
      <c r="AN43" s="78"/>
      <c r="AO43" s="78"/>
      <c r="AP43" s="78"/>
      <c r="AQ43" s="65">
        <v>0</v>
      </c>
      <c r="AR43" s="122" t="str">
        <f>IF(AS43&lt;&gt;"",":","")</f>
        <v>:</v>
      </c>
      <c r="AS43" s="68">
        <v>3</v>
      </c>
    </row>
    <row r="44" spans="1:45" s="1" customFormat="1" ht="16.5" thickBot="1">
      <c r="A44" s="81">
        <v>1</v>
      </c>
      <c r="B44" s="82" t="s">
        <v>22</v>
      </c>
      <c r="C44" s="83">
        <v>4</v>
      </c>
      <c r="D44" s="84" t="str">
        <f>IF($B$7&lt;&gt;"",$B$7,"")</f>
        <v>Koronai, Tobias</v>
      </c>
      <c r="E44" s="82" t="s">
        <v>22</v>
      </c>
      <c r="F44" s="84" t="str">
        <f>IF($B$10&lt;&gt;"",$B$10,"")</f>
        <v>Nguyen</v>
      </c>
      <c r="G44" s="86"/>
      <c r="H44" s="87"/>
      <c r="I44" s="86"/>
      <c r="J44" s="87"/>
      <c r="K44" s="91"/>
      <c r="L44" s="91"/>
      <c r="M44" s="59">
        <v>3</v>
      </c>
      <c r="N44" s="123" t="str">
        <f>IF(O44&lt;&gt;"",":","")</f>
        <v>:</v>
      </c>
      <c r="O44" s="56">
        <v>1</v>
      </c>
      <c r="P44" s="50"/>
      <c r="Q44" s="14"/>
      <c r="R44" s="17"/>
      <c r="S44" s="120">
        <v>1</v>
      </c>
      <c r="T44" s="82" t="s">
        <v>22</v>
      </c>
      <c r="U44" s="121">
        <v>9</v>
      </c>
      <c r="V44" s="84" t="str">
        <f>IF($B$7&lt;&gt;"",$B$7,"")</f>
        <v>Koronai, Tobias</v>
      </c>
      <c r="W44" s="219"/>
      <c r="X44" s="85"/>
      <c r="Y44" s="87"/>
      <c r="Z44" s="87"/>
      <c r="AA44" s="87"/>
      <c r="AB44" s="87"/>
      <c r="AC44" s="87"/>
      <c r="AD44" s="87"/>
      <c r="AE44" s="87"/>
      <c r="AF44" s="87"/>
      <c r="AG44" s="82" t="s">
        <v>22</v>
      </c>
      <c r="AH44" s="210" t="str">
        <f>IF($B$15&lt;&gt;"",$B$15,"")</f>
        <v>Koronios</v>
      </c>
      <c r="AI44" s="218"/>
      <c r="AJ44" s="118"/>
      <c r="AK44" s="91"/>
      <c r="AL44" s="87"/>
      <c r="AM44" s="87"/>
      <c r="AN44" s="87"/>
      <c r="AO44" s="87"/>
      <c r="AP44" s="87"/>
      <c r="AQ44" s="66">
        <v>3</v>
      </c>
      <c r="AR44" s="123" t="s">
        <v>18</v>
      </c>
      <c r="AS44" s="69">
        <v>1</v>
      </c>
    </row>
    <row r="45" spans="1:45" s="1" customFormat="1" ht="12" customHeight="1">
      <c r="A45" s="3"/>
      <c r="B45" s="3"/>
      <c r="C45" s="3"/>
      <c r="D45" s="209"/>
      <c r="E45" s="209"/>
      <c r="F45" s="14"/>
      <c r="G45" s="2"/>
      <c r="H45" s="14"/>
      <c r="I45" s="14"/>
      <c r="J45" s="14"/>
      <c r="K45" s="2"/>
      <c r="L45" s="2"/>
      <c r="M45" s="2"/>
      <c r="N45" s="14"/>
      <c r="O45" s="2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14"/>
      <c r="AL45" s="2"/>
      <c r="AM45" s="2"/>
      <c r="AN45" s="2"/>
      <c r="AO45" s="2"/>
      <c r="AP45" s="2"/>
      <c r="AQ45" s="2"/>
      <c r="AR45" s="14"/>
      <c r="AS45" s="2"/>
    </row>
    <row r="46" spans="1:45" s="1" customFormat="1" ht="16.5" thickBot="1">
      <c r="A46" s="15" t="s">
        <v>29</v>
      </c>
      <c r="B46" s="15"/>
      <c r="C46" s="15"/>
      <c r="D46" s="15"/>
      <c r="E46" s="15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4"/>
      <c r="Q46" s="14"/>
      <c r="R46" s="1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s="1" customFormat="1" ht="15.75">
      <c r="A47" s="70">
        <v>3</v>
      </c>
      <c r="B47" s="92" t="s">
        <v>22</v>
      </c>
      <c r="C47" s="72">
        <v>10</v>
      </c>
      <c r="D47" s="214" t="str">
        <f>IF($B$9&lt;&gt;"",$B$9,"")</f>
        <v>Heilmann</v>
      </c>
      <c r="E47" s="97" t="s">
        <v>22</v>
      </c>
      <c r="F47" s="214" t="str">
        <f>IF($B$16&lt;&gt;"",$B$16,"")</f>
        <v>Koronai,Johannes</v>
      </c>
      <c r="G47" s="74"/>
      <c r="H47" s="89"/>
      <c r="I47" s="90"/>
      <c r="J47" s="89"/>
      <c r="K47" s="80"/>
      <c r="L47" s="78"/>
      <c r="M47" s="58">
        <v>3</v>
      </c>
      <c r="N47" s="122" t="str">
        <f>IF(O47&lt;&gt;"",":","")</f>
        <v>:</v>
      </c>
      <c r="O47" s="55">
        <v>0</v>
      </c>
      <c r="P47" s="50"/>
      <c r="Q47" s="14"/>
      <c r="R47" s="17"/>
      <c r="S47" s="224" t="s">
        <v>108</v>
      </c>
      <c r="U47" s="39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6"/>
    </row>
    <row r="48" spans="1:45" s="1" customFormat="1" ht="15.75">
      <c r="A48" s="70">
        <v>2</v>
      </c>
      <c r="B48" s="71" t="s">
        <v>22</v>
      </c>
      <c r="C48" s="77">
        <v>4</v>
      </c>
      <c r="D48" s="73" t="str">
        <f>IF($B$8&lt;&gt;"",$B$8,"")</f>
        <v>Weiler</v>
      </c>
      <c r="E48" s="71" t="s">
        <v>22</v>
      </c>
      <c r="F48" s="73" t="str">
        <f>IF($B$10&lt;&gt;"",$B$10,"")</f>
        <v>Nguyen</v>
      </c>
      <c r="G48" s="74"/>
      <c r="H48" s="78"/>
      <c r="I48" s="74"/>
      <c r="J48" s="78"/>
      <c r="K48" s="78"/>
      <c r="L48" s="78"/>
      <c r="M48" s="58">
        <v>1</v>
      </c>
      <c r="N48" s="122" t="str">
        <f>IF(O48&lt;&gt;"",":","")</f>
        <v>:</v>
      </c>
      <c r="O48" s="55">
        <v>3</v>
      </c>
      <c r="P48" s="50"/>
      <c r="Q48" s="14"/>
      <c r="R48" s="17"/>
      <c r="S48" s="221" t="s">
        <v>30</v>
      </c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7"/>
    </row>
    <row r="49" spans="1:45" s="1" customFormat="1" ht="15.75">
      <c r="A49" s="70">
        <v>1</v>
      </c>
      <c r="B49" s="71" t="s">
        <v>22</v>
      </c>
      <c r="C49" s="77">
        <v>5</v>
      </c>
      <c r="D49" s="73" t="str">
        <f>IF($B$7&lt;&gt;"",$B$7,"")</f>
        <v>Koronai, Tobias</v>
      </c>
      <c r="E49" s="71" t="s">
        <v>22</v>
      </c>
      <c r="F49" s="73" t="str">
        <f>IF($B$11&lt;&gt;"",$B$11,"")</f>
        <v>Hahn</v>
      </c>
      <c r="G49" s="74"/>
      <c r="H49" s="78"/>
      <c r="I49" s="74"/>
      <c r="J49" s="78"/>
      <c r="K49" s="78"/>
      <c r="L49" s="78"/>
      <c r="M49" s="58">
        <v>3</v>
      </c>
      <c r="N49" s="122" t="str">
        <f>IF(O49&lt;&gt;"",":","")</f>
        <v>:</v>
      </c>
      <c r="O49" s="55">
        <v>0</v>
      </c>
      <c r="P49" s="50"/>
      <c r="Q49" s="14"/>
      <c r="R49" s="17"/>
      <c r="S49" s="222" t="s">
        <v>105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7"/>
    </row>
    <row r="50" spans="1:45" s="1" customFormat="1" ht="15.75">
      <c r="A50" s="70">
        <v>6</v>
      </c>
      <c r="B50" s="71" t="s">
        <v>22</v>
      </c>
      <c r="C50" s="77">
        <v>9</v>
      </c>
      <c r="D50" s="73" t="str">
        <f>IF($B$12&lt;&gt;"",$B$12,"")</f>
        <v>Pretsch</v>
      </c>
      <c r="E50" s="71" t="s">
        <v>22</v>
      </c>
      <c r="F50" s="73" t="str">
        <f>IF($B$15&lt;&gt;"",$B$15,"")</f>
        <v>Koronios</v>
      </c>
      <c r="G50" s="74"/>
      <c r="H50" s="89"/>
      <c r="I50" s="94"/>
      <c r="J50" s="89"/>
      <c r="K50" s="95"/>
      <c r="L50" s="78"/>
      <c r="M50" s="58">
        <v>3</v>
      </c>
      <c r="N50" s="122" t="str">
        <f>IF(O50&lt;&gt;"",":","")</f>
        <v>:</v>
      </c>
      <c r="O50" s="55">
        <v>0</v>
      </c>
      <c r="P50" s="50"/>
      <c r="Q50" s="14"/>
      <c r="R50" s="17"/>
      <c r="S50" s="223" t="s">
        <v>107</v>
      </c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7"/>
    </row>
    <row r="51" spans="1:45" s="1" customFormat="1" ht="16.5" thickBot="1">
      <c r="A51" s="81">
        <v>7</v>
      </c>
      <c r="B51" s="82" t="s">
        <v>22</v>
      </c>
      <c r="C51" s="83">
        <v>8</v>
      </c>
      <c r="D51" s="210" t="str">
        <f>IF($B$13&lt;&gt;"",$B$13,"")</f>
        <v>Schmidt, Moritz</v>
      </c>
      <c r="E51" s="217" t="s">
        <v>22</v>
      </c>
      <c r="F51" s="210" t="str">
        <f>IF($B$14&lt;&gt;"",$B$14,"")</f>
        <v>Nonnenmacher</v>
      </c>
      <c r="G51" s="86"/>
      <c r="H51" s="87"/>
      <c r="I51" s="86"/>
      <c r="J51" s="87"/>
      <c r="K51" s="87"/>
      <c r="L51" s="87"/>
      <c r="M51" s="59">
        <v>3</v>
      </c>
      <c r="N51" s="123" t="str">
        <f>IF(O51&lt;&gt;"",":","")</f>
        <v>:</v>
      </c>
      <c r="O51" s="56">
        <v>2</v>
      </c>
      <c r="P51" s="50"/>
      <c r="Q51" s="14"/>
      <c r="R51" s="17"/>
      <c r="S51" s="220" t="s">
        <v>106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8"/>
    </row>
  </sheetData>
  <sheetProtection/>
  <printOptions/>
  <pageMargins left="0.5905511811023623" right="0.1968503937007874" top="0.1968503937007874" bottom="0.1968503937007874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R26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4.7109375" style="165" customWidth="1"/>
    <col min="2" max="2" width="6.421875" style="165" customWidth="1"/>
    <col min="3" max="3" width="14.7109375" style="165" customWidth="1"/>
    <col min="4" max="4" width="6.8515625" style="165" customWidth="1"/>
    <col min="5" max="5" width="5.140625" style="165" customWidth="1"/>
    <col min="6" max="6" width="14.7109375" style="165" customWidth="1"/>
    <col min="7" max="7" width="6.421875" style="165" customWidth="1"/>
    <col min="8" max="8" width="14.7109375" style="165" customWidth="1"/>
    <col min="9" max="9" width="6.8515625" style="165" customWidth="1"/>
    <col min="10" max="10" width="14.7109375" style="165" customWidth="1"/>
    <col min="11" max="11" width="6.421875" style="165" customWidth="1"/>
    <col min="12" max="12" width="14.7109375" style="165" customWidth="1"/>
    <col min="13" max="13" width="6.8515625" style="165" customWidth="1"/>
    <col min="14" max="14" width="5.140625" style="165" customWidth="1"/>
    <col min="15" max="15" width="14.7109375" style="165" customWidth="1"/>
    <col min="16" max="16" width="6.421875" style="165" customWidth="1"/>
    <col min="17" max="17" width="14.7109375" style="165" customWidth="1"/>
    <col min="18" max="18" width="6.8515625" style="165" customWidth="1"/>
    <col min="19" max="16384" width="11.57421875" style="165" customWidth="1"/>
  </cols>
  <sheetData>
    <row r="1" spans="1:18" ht="15.75">
      <c r="A1" s="166"/>
      <c r="B1" s="167" t="s">
        <v>31</v>
      </c>
      <c r="C1" s="168"/>
      <c r="D1" s="169"/>
      <c r="F1" s="166"/>
      <c r="G1" s="167" t="s">
        <v>31</v>
      </c>
      <c r="H1" s="168"/>
      <c r="I1" s="169" t="s">
        <v>32</v>
      </c>
      <c r="J1" s="166"/>
      <c r="K1" s="167" t="s">
        <v>31</v>
      </c>
      <c r="L1" s="168"/>
      <c r="M1" s="170"/>
      <c r="O1" s="166"/>
      <c r="P1" s="167" t="s">
        <v>31</v>
      </c>
      <c r="Q1" s="168"/>
      <c r="R1" s="169" t="s">
        <v>33</v>
      </c>
    </row>
    <row r="2" spans="1:18" ht="16.5" thickBot="1">
      <c r="A2" s="171"/>
      <c r="B2" s="172" t="s">
        <v>34</v>
      </c>
      <c r="C2" s="173"/>
      <c r="D2" s="174"/>
      <c r="F2" s="171"/>
      <c r="G2" s="172" t="s">
        <v>34</v>
      </c>
      <c r="H2" s="173"/>
      <c r="I2" s="174"/>
      <c r="J2" s="171"/>
      <c r="K2" s="172" t="s">
        <v>34</v>
      </c>
      <c r="L2" s="173"/>
      <c r="M2" s="174"/>
      <c r="O2" s="171"/>
      <c r="P2" s="172" t="s">
        <v>34</v>
      </c>
      <c r="Q2" s="173"/>
      <c r="R2" s="174"/>
    </row>
    <row r="3" ht="12.75" customHeight="1"/>
    <row r="4" spans="1:17" ht="15" customHeight="1">
      <c r="A4" s="165" t="s">
        <v>35</v>
      </c>
      <c r="B4" s="183" t="s">
        <v>36</v>
      </c>
      <c r="C4" s="186"/>
      <c r="F4" s="165" t="s">
        <v>35</v>
      </c>
      <c r="G4" s="175" t="str">
        <f>+$B$4</f>
        <v>Damenrangliste</v>
      </c>
      <c r="H4" s="176"/>
      <c r="J4" s="165" t="s">
        <v>35</v>
      </c>
      <c r="K4" s="175" t="str">
        <f>+$B$4</f>
        <v>Damenrangliste</v>
      </c>
      <c r="L4" s="176"/>
      <c r="O4" s="165" t="s">
        <v>35</v>
      </c>
      <c r="P4" s="175" t="str">
        <f>+$B$4</f>
        <v>Damenrangliste</v>
      </c>
      <c r="Q4" s="176"/>
    </row>
    <row r="5" ht="15" customHeight="1"/>
    <row r="6" spans="1:18" ht="15" customHeight="1">
      <c r="A6" s="177" t="s">
        <v>37</v>
      </c>
      <c r="B6" s="178" t="s">
        <v>38</v>
      </c>
      <c r="C6" s="178" t="s">
        <v>39</v>
      </c>
      <c r="D6" s="178"/>
      <c r="F6" s="178" t="s">
        <v>37</v>
      </c>
      <c r="G6" s="178" t="s">
        <v>40</v>
      </c>
      <c r="H6" s="178" t="s">
        <v>39</v>
      </c>
      <c r="I6" s="178"/>
      <c r="J6" s="178" t="s">
        <v>37</v>
      </c>
      <c r="K6" s="178" t="s">
        <v>41</v>
      </c>
      <c r="L6" s="178" t="s">
        <v>39</v>
      </c>
      <c r="M6" s="178"/>
      <c r="O6" s="178" t="s">
        <v>37</v>
      </c>
      <c r="P6" s="178" t="s">
        <v>42</v>
      </c>
      <c r="Q6" s="178" t="s">
        <v>39</v>
      </c>
      <c r="R6" s="178"/>
    </row>
    <row r="7" ht="15" customHeight="1"/>
    <row r="8" spans="1:18" ht="15" customHeight="1" thickBot="1">
      <c r="A8" s="179" t="str">
        <f>SYST10!$B$7</f>
        <v>Koronai, Tobias</v>
      </c>
      <c r="B8" s="180" t="s">
        <v>22</v>
      </c>
      <c r="C8" s="179" t="str">
        <f>SYST10!$B$16</f>
        <v>Koronai,Johannes</v>
      </c>
      <c r="D8" s="179"/>
      <c r="F8" s="179" t="str">
        <f>SYST10!$B$8</f>
        <v>Weiler</v>
      </c>
      <c r="G8" s="180" t="s">
        <v>22</v>
      </c>
      <c r="H8" s="179" t="str">
        <f>SYST10!$B$15</f>
        <v>Koronios</v>
      </c>
      <c r="I8" s="179"/>
      <c r="J8" s="179" t="str">
        <f>SYST10!$B$14</f>
        <v>Nonnenmacher</v>
      </c>
      <c r="K8" s="180" t="s">
        <v>22</v>
      </c>
      <c r="L8" s="179" t="str">
        <f>SYST10!$B$16</f>
        <v>Koronai,Johannes</v>
      </c>
      <c r="M8" s="179"/>
      <c r="O8" s="179" t="str">
        <f>SYST10!$B$13</f>
        <v>Schmidt, Moritz</v>
      </c>
      <c r="P8" s="180" t="s">
        <v>22</v>
      </c>
      <c r="Q8" s="179" t="str">
        <f>SYST10!$B$15</f>
        <v>Koronios</v>
      </c>
      <c r="R8" s="179"/>
    </row>
    <row r="9" spans="2:16" ht="15" customHeight="1">
      <c r="B9" s="181"/>
      <c r="G9" s="181"/>
      <c r="K9" s="181"/>
      <c r="P9" s="181"/>
    </row>
    <row r="10" spans="1:18" ht="15" customHeight="1" thickBot="1">
      <c r="A10" s="1" t="s">
        <v>43</v>
      </c>
      <c r="B10" s="1"/>
      <c r="C10" s="1"/>
      <c r="D10" s="1"/>
      <c r="F10" s="1" t="s">
        <v>43</v>
      </c>
      <c r="G10" s="1"/>
      <c r="H10" s="1"/>
      <c r="I10" s="1"/>
      <c r="J10" s="1" t="s">
        <v>43</v>
      </c>
      <c r="K10" s="1"/>
      <c r="L10" s="1"/>
      <c r="M10" s="1"/>
      <c r="O10" s="1" t="s">
        <v>43</v>
      </c>
      <c r="P10" s="1"/>
      <c r="Q10" s="1"/>
      <c r="R10" s="1"/>
    </row>
    <row r="11" spans="1:18" ht="15" customHeight="1">
      <c r="A11" s="190"/>
      <c r="B11" s="191" t="s">
        <v>44</v>
      </c>
      <c r="C11" s="192"/>
      <c r="D11" s="193" t="s">
        <v>44</v>
      </c>
      <c r="F11" s="190"/>
      <c r="G11" s="191" t="s">
        <v>44</v>
      </c>
      <c r="H11" s="192"/>
      <c r="I11" s="193" t="s">
        <v>44</v>
      </c>
      <c r="J11" s="190"/>
      <c r="K11" s="191" t="s">
        <v>44</v>
      </c>
      <c r="L11" s="192"/>
      <c r="M11" s="193" t="s">
        <v>44</v>
      </c>
      <c r="O11" s="190"/>
      <c r="P11" s="191" t="s">
        <v>44</v>
      </c>
      <c r="Q11" s="192"/>
      <c r="R11" s="193" t="s">
        <v>44</v>
      </c>
    </row>
    <row r="12" spans="1:18" ht="15" customHeight="1">
      <c r="A12" s="194" t="s">
        <v>45</v>
      </c>
      <c r="B12" s="195"/>
      <c r="C12" s="195" t="s">
        <v>102</v>
      </c>
      <c r="D12" s="196"/>
      <c r="F12" s="194" t="s">
        <v>45</v>
      </c>
      <c r="G12" s="195"/>
      <c r="H12" s="195" t="s">
        <v>102</v>
      </c>
      <c r="I12" s="196"/>
      <c r="J12" s="194" t="s">
        <v>45</v>
      </c>
      <c r="K12" s="195"/>
      <c r="L12" s="195" t="s">
        <v>102</v>
      </c>
      <c r="M12" s="196"/>
      <c r="O12" s="194" t="s">
        <v>45</v>
      </c>
      <c r="P12" s="195"/>
      <c r="Q12" s="195" t="s">
        <v>102</v>
      </c>
      <c r="R12" s="196"/>
    </row>
    <row r="13" spans="1:18" ht="15" customHeight="1">
      <c r="A13" s="194" t="s">
        <v>46</v>
      </c>
      <c r="B13" s="195"/>
      <c r="C13" s="195" t="s">
        <v>103</v>
      </c>
      <c r="D13" s="196"/>
      <c r="F13" s="194" t="s">
        <v>46</v>
      </c>
      <c r="G13" s="195"/>
      <c r="H13" s="195" t="s">
        <v>103</v>
      </c>
      <c r="I13" s="196"/>
      <c r="J13" s="194" t="s">
        <v>46</v>
      </c>
      <c r="K13" s="195"/>
      <c r="L13" s="195" t="s">
        <v>103</v>
      </c>
      <c r="M13" s="196"/>
      <c r="O13" s="194" t="s">
        <v>46</v>
      </c>
      <c r="P13" s="195"/>
      <c r="Q13" s="195" t="s">
        <v>103</v>
      </c>
      <c r="R13" s="196"/>
    </row>
    <row r="14" spans="1:18" ht="15" customHeight="1" thickBot="1">
      <c r="A14" s="197" t="s">
        <v>47</v>
      </c>
      <c r="B14" s="198"/>
      <c r="C14" s="198"/>
      <c r="D14" s="199"/>
      <c r="F14" s="197" t="s">
        <v>47</v>
      </c>
      <c r="G14" s="198"/>
      <c r="H14" s="198"/>
      <c r="I14" s="199"/>
      <c r="J14" s="197" t="s">
        <v>47</v>
      </c>
      <c r="K14" s="198"/>
      <c r="L14" s="198"/>
      <c r="M14" s="199"/>
      <c r="O14" s="197" t="s">
        <v>47</v>
      </c>
      <c r="P14" s="198"/>
      <c r="Q14" s="198"/>
      <c r="R14" s="199"/>
    </row>
    <row r="15" spans="1:18" ht="15" customHeight="1">
      <c r="A15" s="200" t="s">
        <v>48</v>
      </c>
      <c r="B15" s="44"/>
      <c r="C15" s="201"/>
      <c r="D15" s="202" t="s">
        <v>17</v>
      </c>
      <c r="F15" s="200" t="s">
        <v>48</v>
      </c>
      <c r="G15" s="44"/>
      <c r="H15" s="201"/>
      <c r="I15" s="202" t="s">
        <v>17</v>
      </c>
      <c r="J15" s="200" t="s">
        <v>48</v>
      </c>
      <c r="K15" s="44"/>
      <c r="L15" s="201"/>
      <c r="M15" s="202" t="s">
        <v>17</v>
      </c>
      <c r="O15" s="200" t="s">
        <v>48</v>
      </c>
      <c r="P15" s="44"/>
      <c r="Q15" s="201"/>
      <c r="R15" s="202" t="s">
        <v>17</v>
      </c>
    </row>
    <row r="16" spans="1:18" ht="15" customHeight="1" thickBot="1">
      <c r="A16" s="203" t="s">
        <v>104</v>
      </c>
      <c r="B16" s="204"/>
      <c r="C16" s="205"/>
      <c r="D16" s="206"/>
      <c r="F16" s="203" t="s">
        <v>104</v>
      </c>
      <c r="G16" s="204"/>
      <c r="H16" s="205"/>
      <c r="I16" s="206"/>
      <c r="J16" s="203" t="s">
        <v>104</v>
      </c>
      <c r="K16" s="204"/>
      <c r="L16" s="205"/>
      <c r="M16" s="206"/>
      <c r="O16" s="203" t="s">
        <v>104</v>
      </c>
      <c r="P16" s="204"/>
      <c r="Q16" s="205"/>
      <c r="R16" s="206"/>
    </row>
    <row r="17" ht="15" customHeight="1"/>
    <row r="18" ht="15" customHeight="1" thickBot="1"/>
    <row r="19" spans="1:18" ht="15" customHeight="1">
      <c r="A19" s="166"/>
      <c r="B19" s="167" t="s">
        <v>31</v>
      </c>
      <c r="C19" s="168"/>
      <c r="D19" s="170"/>
      <c r="F19" s="166"/>
      <c r="G19" s="167" t="s">
        <v>31</v>
      </c>
      <c r="H19" s="168"/>
      <c r="I19" s="170"/>
      <c r="J19" s="166"/>
      <c r="K19" s="167" t="s">
        <v>31</v>
      </c>
      <c r="L19" s="168"/>
      <c r="M19" s="170"/>
      <c r="O19" s="166"/>
      <c r="P19" s="167" t="s">
        <v>31</v>
      </c>
      <c r="Q19" s="168"/>
      <c r="R19" s="170"/>
    </row>
    <row r="20" spans="1:18" ht="15" customHeight="1" thickBot="1">
      <c r="A20" s="171"/>
      <c r="B20" s="172" t="s">
        <v>34</v>
      </c>
      <c r="C20" s="173"/>
      <c r="D20" s="174"/>
      <c r="F20" s="171"/>
      <c r="G20" s="172" t="s">
        <v>34</v>
      </c>
      <c r="H20" s="173"/>
      <c r="I20" s="174"/>
      <c r="J20" s="171"/>
      <c r="K20" s="172" t="s">
        <v>34</v>
      </c>
      <c r="L20" s="173"/>
      <c r="M20" s="174"/>
      <c r="O20" s="171"/>
      <c r="P20" s="172" t="s">
        <v>34</v>
      </c>
      <c r="Q20" s="173"/>
      <c r="R20" s="174"/>
    </row>
    <row r="21" ht="15" customHeight="1"/>
    <row r="22" spans="1:17" ht="15" customHeight="1">
      <c r="A22" s="165" t="s">
        <v>35</v>
      </c>
      <c r="B22" s="175" t="str">
        <f>+$B$4</f>
        <v>Damenrangliste</v>
      </c>
      <c r="C22" s="176"/>
      <c r="F22" s="165" t="s">
        <v>35</v>
      </c>
      <c r="G22" s="175" t="str">
        <f>+$B$4</f>
        <v>Damenrangliste</v>
      </c>
      <c r="H22" s="176"/>
      <c r="J22" s="165" t="s">
        <v>35</v>
      </c>
      <c r="K22" s="175" t="str">
        <f>+$B$4</f>
        <v>Damenrangliste</v>
      </c>
      <c r="L22" s="176"/>
      <c r="O22" s="165" t="s">
        <v>35</v>
      </c>
      <c r="P22" s="175" t="str">
        <f>+$B$4</f>
        <v>Damenrangliste</v>
      </c>
      <c r="Q22" s="176"/>
    </row>
    <row r="23" ht="15" customHeight="1"/>
    <row r="24" spans="1:18" ht="15" customHeight="1">
      <c r="A24" s="178" t="s">
        <v>37</v>
      </c>
      <c r="B24" s="178" t="s">
        <v>49</v>
      </c>
      <c r="C24" s="178" t="s">
        <v>39</v>
      </c>
      <c r="D24" s="178"/>
      <c r="F24" s="178" t="s">
        <v>37</v>
      </c>
      <c r="G24" s="178" t="s">
        <v>50</v>
      </c>
      <c r="H24" s="178" t="s">
        <v>39</v>
      </c>
      <c r="I24" s="178"/>
      <c r="J24" s="178" t="s">
        <v>37</v>
      </c>
      <c r="K24" s="178" t="s">
        <v>51</v>
      </c>
      <c r="L24" s="178" t="s">
        <v>39</v>
      </c>
      <c r="M24" s="178"/>
      <c r="O24" s="178" t="s">
        <v>37</v>
      </c>
      <c r="P24" s="178" t="s">
        <v>52</v>
      </c>
      <c r="Q24" s="178" t="s">
        <v>39</v>
      </c>
      <c r="R24" s="178"/>
    </row>
    <row r="25" ht="15" customHeight="1"/>
    <row r="26" spans="1:18" ht="15" customHeight="1" thickBot="1">
      <c r="A26" s="179" t="str">
        <f>SYST10!$B$9</f>
        <v>Heilmann</v>
      </c>
      <c r="B26" s="180" t="s">
        <v>22</v>
      </c>
      <c r="C26" s="179" t="str">
        <f>SYST10!$B$14</f>
        <v>Nonnenmacher</v>
      </c>
      <c r="D26" s="179"/>
      <c r="F26" s="179" t="str">
        <f>SYST10!$B$10</f>
        <v>Nguyen</v>
      </c>
      <c r="G26" s="180" t="s">
        <v>22</v>
      </c>
      <c r="H26" s="179" t="str">
        <f>SYST10!$B$13</f>
        <v>Schmidt, Moritz</v>
      </c>
      <c r="I26" s="179"/>
      <c r="J26" s="179" t="str">
        <f>SYST10!$B$7</f>
        <v>Koronai, Tobias</v>
      </c>
      <c r="K26" s="180" t="s">
        <v>22</v>
      </c>
      <c r="L26" s="179" t="str">
        <f>SYST10!$B$12</f>
        <v>Pretsch</v>
      </c>
      <c r="M26" s="179"/>
      <c r="O26" s="179" t="str">
        <f>SYST10!$B$8</f>
        <v>Weiler</v>
      </c>
      <c r="P26" s="180" t="s">
        <v>22</v>
      </c>
      <c r="Q26" s="179" t="str">
        <f>SYST10!$B$11</f>
        <v>Hahn</v>
      </c>
      <c r="R26" s="179"/>
    </row>
    <row r="27" spans="2:16" ht="15" customHeight="1">
      <c r="B27" s="181"/>
      <c r="G27" s="181"/>
      <c r="K27" s="181"/>
      <c r="P27" s="181"/>
    </row>
    <row r="28" spans="1:18" ht="15" customHeight="1" thickBot="1">
      <c r="A28" s="1" t="s">
        <v>43</v>
      </c>
      <c r="B28" s="1"/>
      <c r="C28" s="1"/>
      <c r="D28" s="1"/>
      <c r="F28" s="1" t="s">
        <v>43</v>
      </c>
      <c r="G28" s="1"/>
      <c r="H28" s="1"/>
      <c r="I28" s="1"/>
      <c r="J28" s="1" t="s">
        <v>43</v>
      </c>
      <c r="K28" s="1"/>
      <c r="L28" s="1"/>
      <c r="M28" s="1"/>
      <c r="O28" s="1" t="s">
        <v>43</v>
      </c>
      <c r="P28" s="1"/>
      <c r="Q28" s="1"/>
      <c r="R28" s="1"/>
    </row>
    <row r="29" spans="1:18" ht="15" customHeight="1">
      <c r="A29" s="190"/>
      <c r="B29" s="191" t="s">
        <v>44</v>
      </c>
      <c r="C29" s="192"/>
      <c r="D29" s="193" t="s">
        <v>44</v>
      </c>
      <c r="F29" s="190"/>
      <c r="G29" s="191" t="s">
        <v>44</v>
      </c>
      <c r="H29" s="192"/>
      <c r="I29" s="193" t="s">
        <v>44</v>
      </c>
      <c r="J29" s="190"/>
      <c r="K29" s="191" t="s">
        <v>44</v>
      </c>
      <c r="L29" s="192"/>
      <c r="M29" s="193" t="s">
        <v>44</v>
      </c>
      <c r="O29" s="190"/>
      <c r="P29" s="191" t="s">
        <v>44</v>
      </c>
      <c r="Q29" s="192"/>
      <c r="R29" s="193" t="s">
        <v>44</v>
      </c>
    </row>
    <row r="30" spans="1:18" ht="15" customHeight="1">
      <c r="A30" s="194" t="s">
        <v>45</v>
      </c>
      <c r="B30" s="195"/>
      <c r="C30" s="195" t="s">
        <v>102</v>
      </c>
      <c r="D30" s="196"/>
      <c r="F30" s="194" t="s">
        <v>45</v>
      </c>
      <c r="G30" s="195"/>
      <c r="H30" s="195" t="s">
        <v>102</v>
      </c>
      <c r="I30" s="196"/>
      <c r="J30" s="194" t="s">
        <v>45</v>
      </c>
      <c r="K30" s="195"/>
      <c r="L30" s="195" t="s">
        <v>102</v>
      </c>
      <c r="M30" s="196"/>
      <c r="O30" s="194" t="s">
        <v>45</v>
      </c>
      <c r="P30" s="195"/>
      <c r="Q30" s="195" t="s">
        <v>102</v>
      </c>
      <c r="R30" s="196"/>
    </row>
    <row r="31" spans="1:18" ht="15" customHeight="1">
      <c r="A31" s="194" t="s">
        <v>46</v>
      </c>
      <c r="B31" s="195"/>
      <c r="C31" s="195" t="s">
        <v>103</v>
      </c>
      <c r="D31" s="196"/>
      <c r="F31" s="194" t="s">
        <v>46</v>
      </c>
      <c r="G31" s="195"/>
      <c r="H31" s="195" t="s">
        <v>103</v>
      </c>
      <c r="I31" s="196"/>
      <c r="J31" s="194" t="s">
        <v>46</v>
      </c>
      <c r="K31" s="195"/>
      <c r="L31" s="195" t="s">
        <v>103</v>
      </c>
      <c r="M31" s="196"/>
      <c r="O31" s="194" t="s">
        <v>46</v>
      </c>
      <c r="P31" s="195"/>
      <c r="Q31" s="195" t="s">
        <v>103</v>
      </c>
      <c r="R31" s="196"/>
    </row>
    <row r="32" spans="1:18" ht="15" customHeight="1" thickBot="1">
      <c r="A32" s="197" t="s">
        <v>47</v>
      </c>
      <c r="B32" s="198"/>
      <c r="C32" s="198"/>
      <c r="D32" s="199"/>
      <c r="F32" s="197" t="s">
        <v>47</v>
      </c>
      <c r="G32" s="198"/>
      <c r="H32" s="198"/>
      <c r="I32" s="199"/>
      <c r="J32" s="197" t="s">
        <v>47</v>
      </c>
      <c r="K32" s="198"/>
      <c r="L32" s="198"/>
      <c r="M32" s="199"/>
      <c r="O32" s="197" t="s">
        <v>47</v>
      </c>
      <c r="P32" s="198"/>
      <c r="Q32" s="198"/>
      <c r="R32" s="199"/>
    </row>
    <row r="33" spans="1:18" ht="15" customHeight="1">
      <c r="A33" s="200" t="s">
        <v>48</v>
      </c>
      <c r="B33" s="44"/>
      <c r="C33" s="201"/>
      <c r="D33" s="202" t="s">
        <v>17</v>
      </c>
      <c r="F33" s="200" t="s">
        <v>48</v>
      </c>
      <c r="G33" s="44"/>
      <c r="H33" s="201"/>
      <c r="I33" s="202" t="s">
        <v>17</v>
      </c>
      <c r="J33" s="200" t="s">
        <v>48</v>
      </c>
      <c r="K33" s="44"/>
      <c r="L33" s="201"/>
      <c r="M33" s="202" t="s">
        <v>17</v>
      </c>
      <c r="O33" s="200" t="s">
        <v>48</v>
      </c>
      <c r="P33" s="44"/>
      <c r="Q33" s="201"/>
      <c r="R33" s="202" t="s">
        <v>17</v>
      </c>
    </row>
    <row r="34" spans="1:18" ht="15" customHeight="1" thickBot="1">
      <c r="A34" s="203" t="s">
        <v>104</v>
      </c>
      <c r="B34" s="204"/>
      <c r="C34" s="205"/>
      <c r="D34" s="206"/>
      <c r="F34" s="203" t="s">
        <v>104</v>
      </c>
      <c r="G34" s="204"/>
      <c r="H34" s="205"/>
      <c r="I34" s="206"/>
      <c r="J34" s="203" t="s">
        <v>104</v>
      </c>
      <c r="K34" s="204"/>
      <c r="L34" s="205"/>
      <c r="M34" s="206"/>
      <c r="O34" s="203" t="s">
        <v>104</v>
      </c>
      <c r="P34" s="204"/>
      <c r="Q34" s="205"/>
      <c r="R34" s="206"/>
    </row>
    <row r="35" ht="15" customHeight="1"/>
    <row r="36" ht="15" customHeight="1" thickBot="1"/>
    <row r="37" spans="1:18" ht="15" customHeight="1">
      <c r="A37" s="166"/>
      <c r="B37" s="167" t="s">
        <v>31</v>
      </c>
      <c r="C37" s="168"/>
      <c r="D37" s="170"/>
      <c r="F37" s="166"/>
      <c r="G37" s="167" t="s">
        <v>31</v>
      </c>
      <c r="H37" s="168"/>
      <c r="I37" s="170"/>
      <c r="J37" s="166"/>
      <c r="K37" s="167" t="s">
        <v>31</v>
      </c>
      <c r="L37" s="168"/>
      <c r="M37" s="170"/>
      <c r="O37" s="166"/>
      <c r="P37" s="167" t="s">
        <v>31</v>
      </c>
      <c r="Q37" s="168"/>
      <c r="R37" s="170"/>
    </row>
    <row r="38" spans="1:18" ht="15" customHeight="1" thickBot="1">
      <c r="A38" s="171"/>
      <c r="B38" s="172" t="s">
        <v>34</v>
      </c>
      <c r="C38" s="173"/>
      <c r="D38" s="174"/>
      <c r="F38" s="171"/>
      <c r="G38" s="172" t="s">
        <v>34</v>
      </c>
      <c r="H38" s="173"/>
      <c r="I38" s="174"/>
      <c r="J38" s="171"/>
      <c r="K38" s="172" t="s">
        <v>34</v>
      </c>
      <c r="L38" s="173"/>
      <c r="M38" s="174"/>
      <c r="O38" s="171"/>
      <c r="P38" s="172" t="s">
        <v>34</v>
      </c>
      <c r="Q38" s="173"/>
      <c r="R38" s="174"/>
    </row>
    <row r="39" ht="15" customHeight="1"/>
    <row r="40" spans="1:17" ht="15" customHeight="1">
      <c r="A40" s="165" t="s">
        <v>35</v>
      </c>
      <c r="B40" s="175" t="str">
        <f>+$B$4</f>
        <v>Damenrangliste</v>
      </c>
      <c r="C40" s="176"/>
      <c r="F40" s="165" t="s">
        <v>35</v>
      </c>
      <c r="G40" s="175" t="str">
        <f>+$B$4</f>
        <v>Damenrangliste</v>
      </c>
      <c r="H40" s="176"/>
      <c r="J40" s="165" t="s">
        <v>35</v>
      </c>
      <c r="K40" s="175" t="str">
        <f>+$B$4</f>
        <v>Damenrangliste</v>
      </c>
      <c r="L40" s="176"/>
      <c r="O40" s="165" t="s">
        <v>35</v>
      </c>
      <c r="P40" s="175" t="str">
        <f>+$B$4</f>
        <v>Damenrangliste</v>
      </c>
      <c r="Q40" s="176"/>
    </row>
    <row r="41" ht="15" customHeight="1"/>
    <row r="42" spans="1:18" ht="15" customHeight="1">
      <c r="A42" s="178" t="s">
        <v>37</v>
      </c>
      <c r="B42" s="178" t="s">
        <v>53</v>
      </c>
      <c r="C42" s="178" t="s">
        <v>39</v>
      </c>
      <c r="D42" s="178"/>
      <c r="F42" s="178" t="s">
        <v>37</v>
      </c>
      <c r="G42" s="178"/>
      <c r="H42" s="178" t="s">
        <v>39</v>
      </c>
      <c r="I42" s="178"/>
      <c r="J42" s="178" t="s">
        <v>37</v>
      </c>
      <c r="K42" s="178" t="s">
        <v>54</v>
      </c>
      <c r="L42" s="178" t="s">
        <v>39</v>
      </c>
      <c r="M42" s="178"/>
      <c r="O42" s="178" t="s">
        <v>37</v>
      </c>
      <c r="P42" s="178"/>
      <c r="Q42" s="178" t="s">
        <v>39</v>
      </c>
      <c r="R42" s="178"/>
    </row>
    <row r="43" ht="15" customHeight="1"/>
    <row r="44" spans="1:18" ht="15" customHeight="1" thickBot="1">
      <c r="A44" s="179" t="str">
        <f>SYST10!$B$11</f>
        <v>Hahn</v>
      </c>
      <c r="B44" s="180" t="s">
        <v>22</v>
      </c>
      <c r="C44" s="179" t="str">
        <f>SYST10!$B$12</f>
        <v>Pretsch</v>
      </c>
      <c r="D44" s="179"/>
      <c r="F44" s="179"/>
      <c r="G44" s="180" t="s">
        <v>22</v>
      </c>
      <c r="H44" s="179"/>
      <c r="I44" s="179"/>
      <c r="J44" s="179" t="str">
        <f>SYST10!$B$9</f>
        <v>Heilmann</v>
      </c>
      <c r="K44" s="180" t="s">
        <v>22</v>
      </c>
      <c r="L44" s="179" t="str">
        <f>SYST10!$B$10</f>
        <v>Nguyen</v>
      </c>
      <c r="M44" s="179"/>
      <c r="O44" s="179"/>
      <c r="P44" s="180" t="s">
        <v>22</v>
      </c>
      <c r="Q44" s="179"/>
      <c r="R44" s="179"/>
    </row>
    <row r="45" spans="2:16" ht="15" customHeight="1">
      <c r="B45" s="181"/>
      <c r="G45" s="181"/>
      <c r="K45" s="181"/>
      <c r="P45" s="181"/>
    </row>
    <row r="46" spans="1:18" ht="15" customHeight="1" thickBot="1">
      <c r="A46" s="1" t="s">
        <v>43</v>
      </c>
      <c r="B46" s="1"/>
      <c r="C46" s="1"/>
      <c r="D46" s="1"/>
      <c r="F46" s="1" t="s">
        <v>43</v>
      </c>
      <c r="G46" s="1"/>
      <c r="H46" s="1"/>
      <c r="I46" s="1"/>
      <c r="J46" s="1" t="s">
        <v>43</v>
      </c>
      <c r="K46" s="1"/>
      <c r="L46" s="1"/>
      <c r="M46" s="1"/>
      <c r="O46" s="1" t="s">
        <v>43</v>
      </c>
      <c r="P46" s="1"/>
      <c r="Q46" s="1"/>
      <c r="R46" s="1"/>
    </row>
    <row r="47" spans="1:18" ht="15" customHeight="1">
      <c r="A47" s="190"/>
      <c r="B47" s="191" t="s">
        <v>44</v>
      </c>
      <c r="C47" s="192"/>
      <c r="D47" s="193" t="s">
        <v>44</v>
      </c>
      <c r="F47" s="190"/>
      <c r="G47" s="191" t="s">
        <v>44</v>
      </c>
      <c r="H47" s="192"/>
      <c r="I47" s="193" t="s">
        <v>44</v>
      </c>
      <c r="J47" s="190"/>
      <c r="K47" s="191" t="s">
        <v>44</v>
      </c>
      <c r="L47" s="192"/>
      <c r="M47" s="193" t="s">
        <v>44</v>
      </c>
      <c r="O47" s="190"/>
      <c r="P47" s="191" t="s">
        <v>44</v>
      </c>
      <c r="Q47" s="192"/>
      <c r="R47" s="193" t="s">
        <v>44</v>
      </c>
    </row>
    <row r="48" spans="1:18" ht="15" customHeight="1">
      <c r="A48" s="194" t="s">
        <v>45</v>
      </c>
      <c r="B48" s="195"/>
      <c r="C48" s="195" t="s">
        <v>102</v>
      </c>
      <c r="D48" s="196"/>
      <c r="F48" s="194" t="s">
        <v>45</v>
      </c>
      <c r="G48" s="195"/>
      <c r="H48" s="195" t="s">
        <v>102</v>
      </c>
      <c r="I48" s="196"/>
      <c r="J48" s="194" t="s">
        <v>45</v>
      </c>
      <c r="K48" s="195"/>
      <c r="L48" s="195" t="s">
        <v>102</v>
      </c>
      <c r="M48" s="196"/>
      <c r="O48" s="194" t="s">
        <v>45</v>
      </c>
      <c r="P48" s="195"/>
      <c r="Q48" s="195" t="s">
        <v>102</v>
      </c>
      <c r="R48" s="196"/>
    </row>
    <row r="49" spans="1:18" ht="15" customHeight="1">
      <c r="A49" s="194" t="s">
        <v>46</v>
      </c>
      <c r="B49" s="195"/>
      <c r="C49" s="195" t="s">
        <v>103</v>
      </c>
      <c r="D49" s="196"/>
      <c r="F49" s="194" t="s">
        <v>46</v>
      </c>
      <c r="G49" s="195"/>
      <c r="H49" s="195" t="s">
        <v>103</v>
      </c>
      <c r="I49" s="196"/>
      <c r="J49" s="194" t="s">
        <v>46</v>
      </c>
      <c r="K49" s="195"/>
      <c r="L49" s="195" t="s">
        <v>103</v>
      </c>
      <c r="M49" s="196"/>
      <c r="O49" s="194" t="s">
        <v>46</v>
      </c>
      <c r="P49" s="195"/>
      <c r="Q49" s="195" t="s">
        <v>103</v>
      </c>
      <c r="R49" s="196"/>
    </row>
    <row r="50" spans="1:18" ht="15" customHeight="1" thickBot="1">
      <c r="A50" s="197" t="s">
        <v>47</v>
      </c>
      <c r="B50" s="198"/>
      <c r="C50" s="198"/>
      <c r="D50" s="199"/>
      <c r="F50" s="197" t="s">
        <v>47</v>
      </c>
      <c r="G50" s="198"/>
      <c r="H50" s="198"/>
      <c r="I50" s="199"/>
      <c r="J50" s="197" t="s">
        <v>47</v>
      </c>
      <c r="K50" s="198"/>
      <c r="L50" s="198"/>
      <c r="M50" s="199"/>
      <c r="O50" s="197" t="s">
        <v>47</v>
      </c>
      <c r="P50" s="198"/>
      <c r="Q50" s="198"/>
      <c r="R50" s="199"/>
    </row>
    <row r="51" spans="1:18" ht="15" customHeight="1">
      <c r="A51" s="200" t="s">
        <v>48</v>
      </c>
      <c r="B51" s="44"/>
      <c r="C51" s="201"/>
      <c r="D51" s="202" t="s">
        <v>17</v>
      </c>
      <c r="F51" s="200" t="s">
        <v>48</v>
      </c>
      <c r="G51" s="44"/>
      <c r="H51" s="201"/>
      <c r="I51" s="202" t="s">
        <v>17</v>
      </c>
      <c r="J51" s="200" t="s">
        <v>48</v>
      </c>
      <c r="K51" s="44"/>
      <c r="L51" s="201"/>
      <c r="M51" s="202" t="s">
        <v>17</v>
      </c>
      <c r="O51" s="200" t="s">
        <v>48</v>
      </c>
      <c r="P51" s="44"/>
      <c r="Q51" s="201"/>
      <c r="R51" s="202" t="s">
        <v>17</v>
      </c>
    </row>
    <row r="52" spans="1:18" ht="15" customHeight="1" thickBot="1">
      <c r="A52" s="203" t="s">
        <v>104</v>
      </c>
      <c r="B52" s="204"/>
      <c r="C52" s="205"/>
      <c r="D52" s="206"/>
      <c r="F52" s="203" t="s">
        <v>104</v>
      </c>
      <c r="G52" s="204"/>
      <c r="H52" s="205"/>
      <c r="I52" s="206"/>
      <c r="J52" s="203" t="s">
        <v>104</v>
      </c>
      <c r="K52" s="204"/>
      <c r="L52" s="205"/>
      <c r="M52" s="206"/>
      <c r="O52" s="203" t="s">
        <v>104</v>
      </c>
      <c r="P52" s="204"/>
      <c r="Q52" s="205"/>
      <c r="R52" s="206"/>
    </row>
    <row r="53" spans="1:18" ht="15" customHeight="1">
      <c r="A53" s="166"/>
      <c r="B53" s="167" t="s">
        <v>31</v>
      </c>
      <c r="C53" s="168"/>
      <c r="D53" s="169"/>
      <c r="F53" s="166"/>
      <c r="G53" s="167" t="s">
        <v>31</v>
      </c>
      <c r="H53" s="168"/>
      <c r="I53" s="169" t="s">
        <v>55</v>
      </c>
      <c r="J53" s="166"/>
      <c r="K53" s="167" t="s">
        <v>31</v>
      </c>
      <c r="L53" s="168"/>
      <c r="M53" s="170"/>
      <c r="O53" s="166"/>
      <c r="P53" s="167" t="s">
        <v>31</v>
      </c>
      <c r="Q53" s="168"/>
      <c r="R53" s="169" t="s">
        <v>56</v>
      </c>
    </row>
    <row r="54" spans="1:18" ht="15" customHeight="1" thickBot="1">
      <c r="A54" s="171"/>
      <c r="B54" s="172" t="s">
        <v>34</v>
      </c>
      <c r="C54" s="173"/>
      <c r="D54" s="174"/>
      <c r="F54" s="171"/>
      <c r="G54" s="172" t="s">
        <v>34</v>
      </c>
      <c r="H54" s="173"/>
      <c r="I54" s="174"/>
      <c r="J54" s="171"/>
      <c r="K54" s="172" t="s">
        <v>34</v>
      </c>
      <c r="L54" s="173"/>
      <c r="M54" s="174"/>
      <c r="O54" s="171"/>
      <c r="P54" s="172" t="s">
        <v>34</v>
      </c>
      <c r="Q54" s="173"/>
      <c r="R54" s="174"/>
    </row>
    <row r="55" ht="15" customHeight="1"/>
    <row r="56" spans="1:17" ht="15" customHeight="1">
      <c r="A56" s="165" t="s">
        <v>35</v>
      </c>
      <c r="B56" s="175" t="str">
        <f>+$B$4</f>
        <v>Damenrangliste</v>
      </c>
      <c r="C56" s="176"/>
      <c r="F56" s="165" t="s">
        <v>35</v>
      </c>
      <c r="G56" s="175" t="str">
        <f>+$B$4</f>
        <v>Damenrangliste</v>
      </c>
      <c r="H56" s="176"/>
      <c r="J56" s="165" t="s">
        <v>35</v>
      </c>
      <c r="K56" s="175" t="str">
        <f>+$B$4</f>
        <v>Damenrangliste</v>
      </c>
      <c r="L56" s="176"/>
      <c r="O56" s="165" t="s">
        <v>35</v>
      </c>
      <c r="P56" s="175" t="str">
        <f>+$B$4</f>
        <v>Damenrangliste</v>
      </c>
      <c r="Q56" s="176"/>
    </row>
    <row r="57" ht="15" customHeight="1"/>
    <row r="58" spans="1:18" ht="15" customHeight="1">
      <c r="A58" s="178" t="s">
        <v>37</v>
      </c>
      <c r="B58" s="178" t="s">
        <v>57</v>
      </c>
      <c r="C58" s="178" t="s">
        <v>39</v>
      </c>
      <c r="D58" s="178"/>
      <c r="F58" s="178" t="s">
        <v>37</v>
      </c>
      <c r="G58" s="178" t="s">
        <v>58</v>
      </c>
      <c r="H58" s="178" t="s">
        <v>39</v>
      </c>
      <c r="I58" s="178"/>
      <c r="J58" s="178" t="s">
        <v>37</v>
      </c>
      <c r="K58" s="178" t="s">
        <v>59</v>
      </c>
      <c r="L58" s="178" t="s">
        <v>39</v>
      </c>
      <c r="M58" s="178"/>
      <c r="O58" s="178" t="s">
        <v>37</v>
      </c>
      <c r="P58" s="178" t="s">
        <v>60</v>
      </c>
      <c r="Q58" s="178" t="s">
        <v>39</v>
      </c>
      <c r="R58" s="178"/>
    </row>
    <row r="59" ht="15" customHeight="1"/>
    <row r="60" spans="1:18" ht="15" customHeight="1" thickBot="1">
      <c r="A60" s="179" t="str">
        <f>SYST10!$B$12</f>
        <v>Pretsch</v>
      </c>
      <c r="B60" s="180" t="s">
        <v>22</v>
      </c>
      <c r="C60" s="179" t="str">
        <f>SYST10!$B$16</f>
        <v>Koronai,Johannes</v>
      </c>
      <c r="D60" s="179"/>
      <c r="F60" s="179" t="str">
        <f>SYST10!$B$11</f>
        <v>Hahn</v>
      </c>
      <c r="G60" s="180" t="s">
        <v>22</v>
      </c>
      <c r="H60" s="179" t="str">
        <f>SYST10!$B$13</f>
        <v>Schmidt, Moritz</v>
      </c>
      <c r="I60" s="179"/>
      <c r="J60" s="179" t="str">
        <f>SYST10!$B$10</f>
        <v>Nguyen</v>
      </c>
      <c r="K60" s="180" t="s">
        <v>22</v>
      </c>
      <c r="L60" s="179" t="str">
        <f>SYST10!$B$16</f>
        <v>Koronai,Johannes</v>
      </c>
      <c r="M60" s="179"/>
      <c r="O60" s="179" t="str">
        <f>SYST10!$B$9</f>
        <v>Heilmann</v>
      </c>
      <c r="P60" s="180" t="s">
        <v>22</v>
      </c>
      <c r="Q60" s="179" t="str">
        <f>SYST10!$B$11</f>
        <v>Hahn</v>
      </c>
      <c r="R60" s="179"/>
    </row>
    <row r="61" spans="2:16" ht="15" customHeight="1">
      <c r="B61" s="181"/>
      <c r="G61" s="181"/>
      <c r="K61" s="181"/>
      <c r="P61" s="181"/>
    </row>
    <row r="62" spans="1:18" ht="15" customHeight="1" thickBot="1">
      <c r="A62" s="1" t="s">
        <v>43</v>
      </c>
      <c r="B62" s="1"/>
      <c r="C62" s="1"/>
      <c r="D62" s="1"/>
      <c r="F62" s="1" t="s">
        <v>43</v>
      </c>
      <c r="G62" s="1"/>
      <c r="H62" s="1"/>
      <c r="I62" s="1"/>
      <c r="J62" s="1" t="s">
        <v>43</v>
      </c>
      <c r="K62" s="1"/>
      <c r="L62" s="1"/>
      <c r="M62" s="1"/>
      <c r="O62" s="1" t="s">
        <v>43</v>
      </c>
      <c r="P62" s="1"/>
      <c r="Q62" s="1"/>
      <c r="R62" s="1"/>
    </row>
    <row r="63" spans="1:18" ht="15" customHeight="1">
      <c r="A63" s="190"/>
      <c r="B63" s="191" t="s">
        <v>44</v>
      </c>
      <c r="C63" s="192"/>
      <c r="D63" s="193" t="s">
        <v>44</v>
      </c>
      <c r="F63" s="190"/>
      <c r="G63" s="191" t="s">
        <v>44</v>
      </c>
      <c r="H63" s="192"/>
      <c r="I63" s="193" t="s">
        <v>44</v>
      </c>
      <c r="J63" s="190"/>
      <c r="K63" s="191" t="s">
        <v>44</v>
      </c>
      <c r="L63" s="192"/>
      <c r="M63" s="193" t="s">
        <v>44</v>
      </c>
      <c r="O63" s="190"/>
      <c r="P63" s="191" t="s">
        <v>44</v>
      </c>
      <c r="Q63" s="192"/>
      <c r="R63" s="193" t="s">
        <v>44</v>
      </c>
    </row>
    <row r="64" spans="1:18" ht="15" customHeight="1">
      <c r="A64" s="194" t="s">
        <v>45</v>
      </c>
      <c r="B64" s="195"/>
      <c r="C64" s="195" t="s">
        <v>102</v>
      </c>
      <c r="D64" s="196"/>
      <c r="F64" s="194" t="s">
        <v>45</v>
      </c>
      <c r="G64" s="195"/>
      <c r="H64" s="195" t="s">
        <v>102</v>
      </c>
      <c r="I64" s="196"/>
      <c r="J64" s="194" t="s">
        <v>45</v>
      </c>
      <c r="K64" s="195"/>
      <c r="L64" s="195" t="s">
        <v>102</v>
      </c>
      <c r="M64" s="196"/>
      <c r="O64" s="194" t="s">
        <v>45</v>
      </c>
      <c r="P64" s="195"/>
      <c r="Q64" s="195" t="s">
        <v>102</v>
      </c>
      <c r="R64" s="196"/>
    </row>
    <row r="65" spans="1:18" ht="15" customHeight="1">
      <c r="A65" s="194" t="s">
        <v>46</v>
      </c>
      <c r="B65" s="195"/>
      <c r="C65" s="195" t="s">
        <v>103</v>
      </c>
      <c r="D65" s="196"/>
      <c r="F65" s="194" t="s">
        <v>46</v>
      </c>
      <c r="G65" s="195"/>
      <c r="H65" s="195" t="s">
        <v>103</v>
      </c>
      <c r="I65" s="196"/>
      <c r="J65" s="194" t="s">
        <v>46</v>
      </c>
      <c r="K65" s="195"/>
      <c r="L65" s="195" t="s">
        <v>103</v>
      </c>
      <c r="M65" s="196"/>
      <c r="O65" s="194" t="s">
        <v>46</v>
      </c>
      <c r="P65" s="195"/>
      <c r="Q65" s="195" t="s">
        <v>103</v>
      </c>
      <c r="R65" s="196"/>
    </row>
    <row r="66" spans="1:18" ht="15" customHeight="1" thickBot="1">
      <c r="A66" s="197" t="s">
        <v>47</v>
      </c>
      <c r="B66" s="198"/>
      <c r="C66" s="198"/>
      <c r="D66" s="199"/>
      <c r="F66" s="197" t="s">
        <v>47</v>
      </c>
      <c r="G66" s="198"/>
      <c r="H66" s="198"/>
      <c r="I66" s="199"/>
      <c r="J66" s="197" t="s">
        <v>47</v>
      </c>
      <c r="K66" s="198"/>
      <c r="L66" s="198"/>
      <c r="M66" s="199"/>
      <c r="O66" s="197" t="s">
        <v>47</v>
      </c>
      <c r="P66" s="198"/>
      <c r="Q66" s="198"/>
      <c r="R66" s="199"/>
    </row>
    <row r="67" spans="1:18" ht="15" customHeight="1">
      <c r="A67" s="200" t="s">
        <v>48</v>
      </c>
      <c r="B67" s="44"/>
      <c r="C67" s="201"/>
      <c r="D67" s="202" t="s">
        <v>17</v>
      </c>
      <c r="F67" s="200" t="s">
        <v>48</v>
      </c>
      <c r="G67" s="44"/>
      <c r="H67" s="201"/>
      <c r="I67" s="202" t="s">
        <v>17</v>
      </c>
      <c r="J67" s="200" t="s">
        <v>48</v>
      </c>
      <c r="K67" s="44"/>
      <c r="L67" s="201"/>
      <c r="M67" s="202" t="s">
        <v>17</v>
      </c>
      <c r="O67" s="200" t="s">
        <v>48</v>
      </c>
      <c r="P67" s="44"/>
      <c r="Q67" s="201"/>
      <c r="R67" s="202" t="s">
        <v>17</v>
      </c>
    </row>
    <row r="68" spans="1:18" ht="15" customHeight="1" thickBot="1">
      <c r="A68" s="203" t="s">
        <v>104</v>
      </c>
      <c r="B68" s="204"/>
      <c r="C68" s="205"/>
      <c r="D68" s="206"/>
      <c r="F68" s="203" t="s">
        <v>104</v>
      </c>
      <c r="G68" s="204"/>
      <c r="H68" s="205"/>
      <c r="I68" s="206"/>
      <c r="J68" s="203" t="s">
        <v>104</v>
      </c>
      <c r="K68" s="204"/>
      <c r="L68" s="205"/>
      <c r="M68" s="206"/>
      <c r="O68" s="203" t="s">
        <v>104</v>
      </c>
      <c r="P68" s="204"/>
      <c r="Q68" s="205"/>
      <c r="R68" s="206"/>
    </row>
    <row r="69" ht="15" customHeight="1"/>
    <row r="70" ht="15" customHeight="1" thickBot="1"/>
    <row r="71" spans="1:18" ht="15" customHeight="1">
      <c r="A71" s="166"/>
      <c r="B71" s="167" t="s">
        <v>31</v>
      </c>
      <c r="C71" s="168"/>
      <c r="D71" s="170"/>
      <c r="F71" s="166"/>
      <c r="G71" s="167" t="s">
        <v>31</v>
      </c>
      <c r="H71" s="168"/>
      <c r="I71" s="170"/>
      <c r="J71" s="166"/>
      <c r="K71" s="167" t="s">
        <v>31</v>
      </c>
      <c r="L71" s="168"/>
      <c r="M71" s="170"/>
      <c r="O71" s="166"/>
      <c r="P71" s="167" t="s">
        <v>31</v>
      </c>
      <c r="Q71" s="168"/>
      <c r="R71" s="170"/>
    </row>
    <row r="72" spans="1:18" ht="15" customHeight="1" thickBot="1">
      <c r="A72" s="171"/>
      <c r="B72" s="172" t="s">
        <v>34</v>
      </c>
      <c r="C72" s="173"/>
      <c r="D72" s="174"/>
      <c r="F72" s="171"/>
      <c r="G72" s="172" t="s">
        <v>34</v>
      </c>
      <c r="H72" s="173"/>
      <c r="I72" s="174"/>
      <c r="J72" s="171"/>
      <c r="K72" s="172" t="s">
        <v>34</v>
      </c>
      <c r="L72" s="173"/>
      <c r="M72" s="174"/>
      <c r="O72" s="171"/>
      <c r="P72" s="172" t="s">
        <v>34</v>
      </c>
      <c r="Q72" s="173"/>
      <c r="R72" s="174"/>
    </row>
    <row r="73" ht="15" customHeight="1"/>
    <row r="74" spans="1:17" ht="15" customHeight="1">
      <c r="A74" s="165" t="s">
        <v>35</v>
      </c>
      <c r="B74" s="175" t="str">
        <f>+$B$4</f>
        <v>Damenrangliste</v>
      </c>
      <c r="C74" s="176"/>
      <c r="F74" s="165" t="s">
        <v>35</v>
      </c>
      <c r="G74" s="175" t="str">
        <f>+$B$4</f>
        <v>Damenrangliste</v>
      </c>
      <c r="H74" s="176"/>
      <c r="J74" s="165" t="s">
        <v>35</v>
      </c>
      <c r="K74" s="175" t="str">
        <f>+$B$4</f>
        <v>Damenrangliste</v>
      </c>
      <c r="L74" s="176"/>
      <c r="O74" s="165" t="s">
        <v>35</v>
      </c>
      <c r="P74" s="175" t="str">
        <f>+$B$4</f>
        <v>Damenrangliste</v>
      </c>
      <c r="Q74" s="176"/>
    </row>
    <row r="75" ht="15" customHeight="1"/>
    <row r="76" spans="1:18" ht="15" customHeight="1">
      <c r="A76" s="178" t="s">
        <v>37</v>
      </c>
      <c r="B76" s="178" t="s">
        <v>61</v>
      </c>
      <c r="C76" s="178" t="s">
        <v>39</v>
      </c>
      <c r="D76" s="178"/>
      <c r="F76" s="178" t="s">
        <v>37</v>
      </c>
      <c r="G76" s="178" t="s">
        <v>62</v>
      </c>
      <c r="H76" s="178" t="s">
        <v>39</v>
      </c>
      <c r="I76" s="178"/>
      <c r="J76" s="178" t="s">
        <v>37</v>
      </c>
      <c r="K76" s="178" t="s">
        <v>63</v>
      </c>
      <c r="L76" s="178" t="s">
        <v>39</v>
      </c>
      <c r="M76" s="178"/>
      <c r="O76" s="178" t="s">
        <v>37</v>
      </c>
      <c r="P76" s="178" t="s">
        <v>64</v>
      </c>
      <c r="Q76" s="178" t="s">
        <v>39</v>
      </c>
      <c r="R76" s="178"/>
    </row>
    <row r="77" ht="15" customHeight="1"/>
    <row r="78" spans="1:18" ht="15" customHeight="1" thickBot="1">
      <c r="A78" s="179" t="str">
        <f>SYST10!$B$10</f>
        <v>Nguyen</v>
      </c>
      <c r="B78" s="180" t="s">
        <v>22</v>
      </c>
      <c r="C78" s="179" t="str">
        <f>SYST10!$B$14</f>
        <v>Nonnenmacher</v>
      </c>
      <c r="D78" s="179"/>
      <c r="F78" s="179" t="str">
        <f>SYST10!$B$9</f>
        <v>Heilmann</v>
      </c>
      <c r="G78" s="180" t="s">
        <v>22</v>
      </c>
      <c r="H78" s="179" t="str">
        <f>SYST10!$B$15</f>
        <v>Koronios</v>
      </c>
      <c r="I78" s="179"/>
      <c r="J78" s="179" t="str">
        <f>SYST10!$B$8</f>
        <v>Weiler</v>
      </c>
      <c r="K78" s="180" t="s">
        <v>22</v>
      </c>
      <c r="L78" s="179" t="str">
        <f>SYST10!$B$12</f>
        <v>Pretsch</v>
      </c>
      <c r="M78" s="179"/>
      <c r="O78" s="179" t="str">
        <f>SYST10!$B$7</f>
        <v>Koronai, Tobias</v>
      </c>
      <c r="P78" s="180" t="s">
        <v>22</v>
      </c>
      <c r="Q78" s="179" t="str">
        <f>SYST10!$B$13</f>
        <v>Schmidt, Moritz</v>
      </c>
      <c r="R78" s="179"/>
    </row>
    <row r="79" spans="2:16" ht="15" customHeight="1">
      <c r="B79" s="181"/>
      <c r="G79" s="181"/>
      <c r="K79" s="181"/>
      <c r="P79" s="181"/>
    </row>
    <row r="80" spans="1:18" ht="15" customHeight="1" thickBot="1">
      <c r="A80" s="1" t="s">
        <v>43</v>
      </c>
      <c r="B80" s="1"/>
      <c r="C80" s="1"/>
      <c r="D80" s="1"/>
      <c r="F80" s="1" t="s">
        <v>43</v>
      </c>
      <c r="G80" s="1"/>
      <c r="H80" s="1"/>
      <c r="I80" s="1"/>
      <c r="J80" s="1" t="s">
        <v>43</v>
      </c>
      <c r="K80" s="1"/>
      <c r="L80" s="1"/>
      <c r="M80" s="1"/>
      <c r="O80" s="1" t="s">
        <v>43</v>
      </c>
      <c r="P80" s="1"/>
      <c r="Q80" s="1"/>
      <c r="R80" s="1"/>
    </row>
    <row r="81" spans="1:18" ht="15" customHeight="1">
      <c r="A81" s="190"/>
      <c r="B81" s="191" t="s">
        <v>44</v>
      </c>
      <c r="C81" s="192"/>
      <c r="D81" s="193" t="s">
        <v>44</v>
      </c>
      <c r="F81" s="190"/>
      <c r="G81" s="191" t="s">
        <v>44</v>
      </c>
      <c r="H81" s="192"/>
      <c r="I81" s="193" t="s">
        <v>44</v>
      </c>
      <c r="J81" s="190"/>
      <c r="K81" s="191" t="s">
        <v>44</v>
      </c>
      <c r="L81" s="192"/>
      <c r="M81" s="193" t="s">
        <v>44</v>
      </c>
      <c r="O81" s="190"/>
      <c r="P81" s="191" t="s">
        <v>44</v>
      </c>
      <c r="Q81" s="192"/>
      <c r="R81" s="193" t="s">
        <v>44</v>
      </c>
    </row>
    <row r="82" spans="1:18" ht="15" customHeight="1">
      <c r="A82" s="194" t="s">
        <v>45</v>
      </c>
      <c r="B82" s="195"/>
      <c r="C82" s="195" t="s">
        <v>102</v>
      </c>
      <c r="D82" s="196"/>
      <c r="F82" s="194" t="s">
        <v>45</v>
      </c>
      <c r="G82" s="195"/>
      <c r="H82" s="195" t="s">
        <v>102</v>
      </c>
      <c r="I82" s="196"/>
      <c r="J82" s="194" t="s">
        <v>45</v>
      </c>
      <c r="K82" s="195"/>
      <c r="L82" s="195" t="s">
        <v>102</v>
      </c>
      <c r="M82" s="196"/>
      <c r="O82" s="194" t="s">
        <v>45</v>
      </c>
      <c r="P82" s="195"/>
      <c r="Q82" s="195" t="s">
        <v>102</v>
      </c>
      <c r="R82" s="196"/>
    </row>
    <row r="83" spans="1:18" ht="15" customHeight="1">
      <c r="A83" s="194" t="s">
        <v>46</v>
      </c>
      <c r="B83" s="195"/>
      <c r="C83" s="195" t="s">
        <v>103</v>
      </c>
      <c r="D83" s="196"/>
      <c r="F83" s="194" t="s">
        <v>46</v>
      </c>
      <c r="G83" s="195"/>
      <c r="H83" s="195" t="s">
        <v>103</v>
      </c>
      <c r="I83" s="196"/>
      <c r="J83" s="194" t="s">
        <v>46</v>
      </c>
      <c r="K83" s="195"/>
      <c r="L83" s="195" t="s">
        <v>103</v>
      </c>
      <c r="M83" s="196"/>
      <c r="O83" s="194" t="s">
        <v>46</v>
      </c>
      <c r="P83" s="195"/>
      <c r="Q83" s="195" t="s">
        <v>103</v>
      </c>
      <c r="R83" s="196"/>
    </row>
    <row r="84" spans="1:18" ht="15" customHeight="1" thickBot="1">
      <c r="A84" s="197" t="s">
        <v>47</v>
      </c>
      <c r="B84" s="198"/>
      <c r="C84" s="198"/>
      <c r="D84" s="199"/>
      <c r="F84" s="197" t="s">
        <v>47</v>
      </c>
      <c r="G84" s="198"/>
      <c r="H84" s="198"/>
      <c r="I84" s="199"/>
      <c r="J84" s="197" t="s">
        <v>47</v>
      </c>
      <c r="K84" s="198"/>
      <c r="L84" s="198"/>
      <c r="M84" s="199"/>
      <c r="O84" s="197" t="s">
        <v>47</v>
      </c>
      <c r="P84" s="198"/>
      <c r="Q84" s="198"/>
      <c r="R84" s="199"/>
    </row>
    <row r="85" spans="1:18" ht="15" customHeight="1">
      <c r="A85" s="200" t="s">
        <v>48</v>
      </c>
      <c r="B85" s="44"/>
      <c r="C85" s="201"/>
      <c r="D85" s="202" t="s">
        <v>17</v>
      </c>
      <c r="F85" s="200" t="s">
        <v>48</v>
      </c>
      <c r="G85" s="44"/>
      <c r="H85" s="201"/>
      <c r="I85" s="202" t="s">
        <v>17</v>
      </c>
      <c r="J85" s="200" t="s">
        <v>48</v>
      </c>
      <c r="K85" s="44"/>
      <c r="L85" s="201"/>
      <c r="M85" s="202" t="s">
        <v>17</v>
      </c>
      <c r="O85" s="200" t="s">
        <v>48</v>
      </c>
      <c r="P85" s="44"/>
      <c r="Q85" s="201"/>
      <c r="R85" s="202" t="s">
        <v>17</v>
      </c>
    </row>
    <row r="86" spans="1:18" ht="15" customHeight="1" thickBot="1">
      <c r="A86" s="203" t="s">
        <v>104</v>
      </c>
      <c r="B86" s="204"/>
      <c r="C86" s="205"/>
      <c r="D86" s="206"/>
      <c r="F86" s="203" t="s">
        <v>104</v>
      </c>
      <c r="G86" s="204"/>
      <c r="H86" s="205"/>
      <c r="I86" s="206"/>
      <c r="J86" s="203" t="s">
        <v>104</v>
      </c>
      <c r="K86" s="204"/>
      <c r="L86" s="205"/>
      <c r="M86" s="206"/>
      <c r="O86" s="203" t="s">
        <v>104</v>
      </c>
      <c r="P86" s="204"/>
      <c r="Q86" s="205"/>
      <c r="R86" s="206"/>
    </row>
    <row r="87" ht="15" customHeight="1"/>
    <row r="88" ht="15" customHeight="1" thickBot="1"/>
    <row r="89" spans="1:18" ht="15" customHeight="1">
      <c r="A89" s="166"/>
      <c r="B89" s="167" t="s">
        <v>31</v>
      </c>
      <c r="C89" s="168"/>
      <c r="D89" s="170"/>
      <c r="F89" s="166"/>
      <c r="G89" s="167" t="s">
        <v>31</v>
      </c>
      <c r="H89" s="168"/>
      <c r="I89" s="170"/>
      <c r="J89" s="166"/>
      <c r="K89" s="167" t="s">
        <v>31</v>
      </c>
      <c r="L89" s="168"/>
      <c r="M89" s="170"/>
      <c r="O89" s="166"/>
      <c r="P89" s="167" t="s">
        <v>31</v>
      </c>
      <c r="Q89" s="168"/>
      <c r="R89" s="170"/>
    </row>
    <row r="90" spans="1:18" ht="15" customHeight="1" thickBot="1">
      <c r="A90" s="171"/>
      <c r="B90" s="172" t="s">
        <v>34</v>
      </c>
      <c r="C90" s="173"/>
      <c r="D90" s="174"/>
      <c r="F90" s="171"/>
      <c r="G90" s="172" t="s">
        <v>34</v>
      </c>
      <c r="H90" s="173"/>
      <c r="I90" s="174"/>
      <c r="J90" s="171"/>
      <c r="K90" s="172" t="s">
        <v>34</v>
      </c>
      <c r="L90" s="173"/>
      <c r="M90" s="174"/>
      <c r="O90" s="171"/>
      <c r="P90" s="172" t="s">
        <v>34</v>
      </c>
      <c r="Q90" s="173"/>
      <c r="R90" s="174"/>
    </row>
    <row r="91" ht="15" customHeight="1"/>
    <row r="92" spans="1:17" ht="15" customHeight="1">
      <c r="A92" s="165" t="s">
        <v>35</v>
      </c>
      <c r="B92" s="175" t="str">
        <f>+$B$4</f>
        <v>Damenrangliste</v>
      </c>
      <c r="C92" s="176"/>
      <c r="F92" s="165" t="s">
        <v>35</v>
      </c>
      <c r="G92" s="175" t="str">
        <f>+$B$4</f>
        <v>Damenrangliste</v>
      </c>
      <c r="H92" s="176"/>
      <c r="J92" s="165" t="s">
        <v>35</v>
      </c>
      <c r="K92" s="175" t="str">
        <f>+$B$4</f>
        <v>Damenrangliste</v>
      </c>
      <c r="L92" s="176"/>
      <c r="O92" s="165" t="s">
        <v>35</v>
      </c>
      <c r="P92" s="175" t="str">
        <f>+$B$4</f>
        <v>Damenrangliste</v>
      </c>
      <c r="Q92" s="176"/>
    </row>
    <row r="93" ht="15" customHeight="1"/>
    <row r="94" spans="1:18" ht="15" customHeight="1">
      <c r="A94" s="178" t="s">
        <v>37</v>
      </c>
      <c r="B94" s="178" t="s">
        <v>65</v>
      </c>
      <c r="C94" s="178" t="s">
        <v>39</v>
      </c>
      <c r="D94" s="178"/>
      <c r="F94" s="178" t="s">
        <v>37</v>
      </c>
      <c r="G94" s="178"/>
      <c r="H94" s="178" t="s">
        <v>39</v>
      </c>
      <c r="I94" s="178"/>
      <c r="J94" s="178" t="s">
        <v>37</v>
      </c>
      <c r="K94" s="178" t="s">
        <v>66</v>
      </c>
      <c r="L94" s="178" t="s">
        <v>39</v>
      </c>
      <c r="M94" s="178"/>
      <c r="O94" s="178" t="s">
        <v>37</v>
      </c>
      <c r="P94" s="178"/>
      <c r="Q94" s="178" t="s">
        <v>39</v>
      </c>
      <c r="R94" s="178"/>
    </row>
    <row r="95" ht="15" customHeight="1"/>
    <row r="96" spans="1:18" ht="15" customHeight="1" thickBot="1">
      <c r="A96" s="179" t="str">
        <f>SYST10!$B$7</f>
        <v>Koronai, Tobias</v>
      </c>
      <c r="B96" s="180" t="s">
        <v>22</v>
      </c>
      <c r="C96" s="179" t="str">
        <f>SYST10!$B$8</f>
        <v>Weiler</v>
      </c>
      <c r="D96" s="179"/>
      <c r="F96" s="179"/>
      <c r="G96" s="180" t="s">
        <v>22</v>
      </c>
      <c r="H96" s="179"/>
      <c r="I96" s="179"/>
      <c r="J96" s="179" t="str">
        <f>SYST10!$B$14</f>
        <v>Nonnenmacher</v>
      </c>
      <c r="K96" s="180" t="s">
        <v>22</v>
      </c>
      <c r="L96" s="179" t="str">
        <f>SYST10!$B$15</f>
        <v>Koronios</v>
      </c>
      <c r="M96" s="179"/>
      <c r="O96" s="179"/>
      <c r="P96" s="180" t="s">
        <v>22</v>
      </c>
      <c r="Q96" s="179"/>
      <c r="R96" s="179"/>
    </row>
    <row r="97" spans="2:16" ht="15" customHeight="1">
      <c r="B97" s="181"/>
      <c r="G97" s="181"/>
      <c r="K97" s="181"/>
      <c r="P97" s="181"/>
    </row>
    <row r="98" spans="1:18" ht="15" customHeight="1" thickBot="1">
      <c r="A98" s="1" t="s">
        <v>43</v>
      </c>
      <c r="B98" s="1"/>
      <c r="C98" s="1"/>
      <c r="D98" s="1"/>
      <c r="F98" s="1" t="s">
        <v>43</v>
      </c>
      <c r="G98" s="1"/>
      <c r="H98" s="1"/>
      <c r="I98" s="1"/>
      <c r="J98" s="1" t="s">
        <v>43</v>
      </c>
      <c r="K98" s="1"/>
      <c r="L98" s="1"/>
      <c r="M98" s="1"/>
      <c r="O98" s="1" t="s">
        <v>43</v>
      </c>
      <c r="P98" s="1"/>
      <c r="Q98" s="1"/>
      <c r="R98" s="1"/>
    </row>
    <row r="99" spans="1:18" ht="15" customHeight="1">
      <c r="A99" s="190"/>
      <c r="B99" s="191" t="s">
        <v>44</v>
      </c>
      <c r="C99" s="192"/>
      <c r="D99" s="193" t="s">
        <v>44</v>
      </c>
      <c r="F99" s="190"/>
      <c r="G99" s="191" t="s">
        <v>44</v>
      </c>
      <c r="H99" s="192"/>
      <c r="I99" s="193" t="s">
        <v>44</v>
      </c>
      <c r="J99" s="190"/>
      <c r="K99" s="191" t="s">
        <v>44</v>
      </c>
      <c r="L99" s="192"/>
      <c r="M99" s="193" t="s">
        <v>44</v>
      </c>
      <c r="O99" s="190"/>
      <c r="P99" s="191" t="s">
        <v>44</v>
      </c>
      <c r="Q99" s="192"/>
      <c r="R99" s="193" t="s">
        <v>44</v>
      </c>
    </row>
    <row r="100" spans="1:18" ht="15" customHeight="1">
      <c r="A100" s="194" t="s">
        <v>45</v>
      </c>
      <c r="B100" s="195"/>
      <c r="C100" s="195" t="s">
        <v>102</v>
      </c>
      <c r="D100" s="196"/>
      <c r="F100" s="194" t="s">
        <v>45</v>
      </c>
      <c r="G100" s="195"/>
      <c r="H100" s="195" t="s">
        <v>102</v>
      </c>
      <c r="I100" s="196"/>
      <c r="J100" s="194" t="s">
        <v>45</v>
      </c>
      <c r="K100" s="195"/>
      <c r="L100" s="195" t="s">
        <v>102</v>
      </c>
      <c r="M100" s="196"/>
      <c r="O100" s="194" t="s">
        <v>45</v>
      </c>
      <c r="P100" s="195"/>
      <c r="Q100" s="195" t="s">
        <v>102</v>
      </c>
      <c r="R100" s="196"/>
    </row>
    <row r="101" spans="1:18" ht="15" customHeight="1">
      <c r="A101" s="194" t="s">
        <v>46</v>
      </c>
      <c r="B101" s="195"/>
      <c r="C101" s="195" t="s">
        <v>103</v>
      </c>
      <c r="D101" s="196"/>
      <c r="F101" s="194" t="s">
        <v>46</v>
      </c>
      <c r="G101" s="195"/>
      <c r="H101" s="195" t="s">
        <v>103</v>
      </c>
      <c r="I101" s="196"/>
      <c r="J101" s="194" t="s">
        <v>46</v>
      </c>
      <c r="K101" s="195"/>
      <c r="L101" s="195" t="s">
        <v>103</v>
      </c>
      <c r="M101" s="196"/>
      <c r="O101" s="194" t="s">
        <v>46</v>
      </c>
      <c r="P101" s="195"/>
      <c r="Q101" s="195" t="s">
        <v>103</v>
      </c>
      <c r="R101" s="196"/>
    </row>
    <row r="102" spans="1:18" ht="15" customHeight="1" thickBot="1">
      <c r="A102" s="197" t="s">
        <v>47</v>
      </c>
      <c r="B102" s="198"/>
      <c r="C102" s="198"/>
      <c r="D102" s="199"/>
      <c r="F102" s="197" t="s">
        <v>47</v>
      </c>
      <c r="G102" s="198"/>
      <c r="H102" s="198"/>
      <c r="I102" s="199"/>
      <c r="J102" s="197" t="s">
        <v>47</v>
      </c>
      <c r="K102" s="198"/>
      <c r="L102" s="198"/>
      <c r="M102" s="199"/>
      <c r="O102" s="197" t="s">
        <v>47</v>
      </c>
      <c r="P102" s="198"/>
      <c r="Q102" s="198"/>
      <c r="R102" s="199"/>
    </row>
    <row r="103" spans="1:18" ht="15" customHeight="1">
      <c r="A103" s="200" t="s">
        <v>48</v>
      </c>
      <c r="B103" s="44"/>
      <c r="C103" s="201"/>
      <c r="D103" s="202" t="s">
        <v>17</v>
      </c>
      <c r="F103" s="200" t="s">
        <v>48</v>
      </c>
      <c r="G103" s="44"/>
      <c r="H103" s="201"/>
      <c r="I103" s="202" t="s">
        <v>17</v>
      </c>
      <c r="J103" s="200" t="s">
        <v>48</v>
      </c>
      <c r="K103" s="44"/>
      <c r="L103" s="201"/>
      <c r="M103" s="202" t="s">
        <v>17</v>
      </c>
      <c r="O103" s="200" t="s">
        <v>48</v>
      </c>
      <c r="P103" s="44"/>
      <c r="Q103" s="201"/>
      <c r="R103" s="202" t="s">
        <v>17</v>
      </c>
    </row>
    <row r="104" spans="1:18" ht="15" customHeight="1" thickBot="1">
      <c r="A104" s="203" t="s">
        <v>104</v>
      </c>
      <c r="B104" s="204"/>
      <c r="C104" s="205"/>
      <c r="D104" s="206"/>
      <c r="F104" s="203" t="s">
        <v>104</v>
      </c>
      <c r="G104" s="204"/>
      <c r="H104" s="205"/>
      <c r="I104" s="206"/>
      <c r="J104" s="203" t="s">
        <v>104</v>
      </c>
      <c r="K104" s="204"/>
      <c r="L104" s="205"/>
      <c r="M104" s="206"/>
      <c r="O104" s="203" t="s">
        <v>104</v>
      </c>
      <c r="P104" s="204"/>
      <c r="Q104" s="205"/>
      <c r="R104" s="206"/>
    </row>
    <row r="105" spans="1:18" ht="15" customHeight="1">
      <c r="A105" s="166"/>
      <c r="B105" s="167" t="s">
        <v>31</v>
      </c>
      <c r="C105" s="168"/>
      <c r="D105" s="169"/>
      <c r="F105" s="166"/>
      <c r="G105" s="167" t="s">
        <v>31</v>
      </c>
      <c r="H105" s="168"/>
      <c r="I105" s="169" t="s">
        <v>67</v>
      </c>
      <c r="J105" s="166"/>
      <c r="K105" s="167" t="s">
        <v>31</v>
      </c>
      <c r="L105" s="168"/>
      <c r="M105" s="170"/>
      <c r="O105" s="166"/>
      <c r="P105" s="167" t="s">
        <v>31</v>
      </c>
      <c r="Q105" s="168"/>
      <c r="R105" s="169" t="s">
        <v>68</v>
      </c>
    </row>
    <row r="106" spans="1:18" ht="15" customHeight="1" thickBot="1">
      <c r="A106" s="171"/>
      <c r="B106" s="172" t="s">
        <v>34</v>
      </c>
      <c r="C106" s="173"/>
      <c r="D106" s="174"/>
      <c r="F106" s="171"/>
      <c r="G106" s="172" t="s">
        <v>34</v>
      </c>
      <c r="H106" s="173"/>
      <c r="I106" s="174"/>
      <c r="J106" s="171"/>
      <c r="K106" s="172" t="s">
        <v>34</v>
      </c>
      <c r="L106" s="173"/>
      <c r="M106" s="174"/>
      <c r="O106" s="171"/>
      <c r="P106" s="172" t="s">
        <v>34</v>
      </c>
      <c r="Q106" s="173"/>
      <c r="R106" s="174"/>
    </row>
    <row r="107" ht="15" customHeight="1"/>
    <row r="108" spans="1:17" ht="15" customHeight="1">
      <c r="A108" s="165" t="s">
        <v>35</v>
      </c>
      <c r="B108" s="175" t="str">
        <f>+$B$4</f>
        <v>Damenrangliste</v>
      </c>
      <c r="C108" s="176"/>
      <c r="F108" s="165" t="s">
        <v>35</v>
      </c>
      <c r="G108" s="175" t="str">
        <f>+$B$4</f>
        <v>Damenrangliste</v>
      </c>
      <c r="H108" s="176"/>
      <c r="J108" s="165" t="s">
        <v>35</v>
      </c>
      <c r="K108" s="175" t="str">
        <f>+$B$4</f>
        <v>Damenrangliste</v>
      </c>
      <c r="L108" s="176"/>
      <c r="O108" s="165" t="s">
        <v>35</v>
      </c>
      <c r="P108" s="175" t="str">
        <f>+$B$4</f>
        <v>Damenrangliste</v>
      </c>
      <c r="Q108" s="176"/>
    </row>
    <row r="109" ht="15" customHeight="1"/>
    <row r="110" spans="1:18" ht="15" customHeight="1">
      <c r="A110" s="178" t="s">
        <v>37</v>
      </c>
      <c r="B110" s="178" t="s">
        <v>69</v>
      </c>
      <c r="C110" s="178" t="s">
        <v>39</v>
      </c>
      <c r="D110" s="178"/>
      <c r="F110" s="178" t="s">
        <v>37</v>
      </c>
      <c r="G110" s="178" t="s">
        <v>70</v>
      </c>
      <c r="H110" s="178" t="s">
        <v>39</v>
      </c>
      <c r="I110" s="178"/>
      <c r="J110" s="178" t="s">
        <v>37</v>
      </c>
      <c r="K110" s="178" t="s">
        <v>71</v>
      </c>
      <c r="L110" s="178" t="s">
        <v>39</v>
      </c>
      <c r="M110" s="178"/>
      <c r="O110" s="178" t="s">
        <v>37</v>
      </c>
      <c r="P110" s="178" t="s">
        <v>72</v>
      </c>
      <c r="Q110" s="178" t="s">
        <v>39</v>
      </c>
      <c r="R110" s="178"/>
    </row>
    <row r="111" ht="15" customHeight="1"/>
    <row r="112" spans="1:18" ht="15" customHeight="1" thickBot="1">
      <c r="A112" s="179" t="str">
        <f>SYST10!$B$8</f>
        <v>Weiler</v>
      </c>
      <c r="B112" s="180" t="s">
        <v>22</v>
      </c>
      <c r="C112" s="179" t="str">
        <f>SYST10!$B$16</f>
        <v>Koronai,Johannes</v>
      </c>
      <c r="D112" s="179"/>
      <c r="F112" s="179" t="str">
        <f>SYST10!$B$7</f>
        <v>Koronai, Tobias</v>
      </c>
      <c r="G112" s="180" t="s">
        <v>22</v>
      </c>
      <c r="H112" s="179" t="str">
        <f>SYST10!$B$9</f>
        <v>Heilmann</v>
      </c>
      <c r="I112" s="179"/>
      <c r="J112" s="179" t="str">
        <f>SYST10!$B$15</f>
        <v>Koronios</v>
      </c>
      <c r="K112" s="180" t="s">
        <v>22</v>
      </c>
      <c r="L112" s="179" t="str">
        <f>SYST10!$B$16</f>
        <v>Koronai,Johannes</v>
      </c>
      <c r="M112" s="179"/>
      <c r="O112" s="179" t="str">
        <f>SYST10!$B$7</f>
        <v>Koronai, Tobias</v>
      </c>
      <c r="P112" s="180" t="s">
        <v>22</v>
      </c>
      <c r="Q112" s="179" t="str">
        <f>SYST10!$B$14</f>
        <v>Nonnenmacher</v>
      </c>
      <c r="R112" s="179"/>
    </row>
    <row r="113" spans="2:16" ht="15" customHeight="1">
      <c r="B113" s="181"/>
      <c r="G113" s="181"/>
      <c r="K113" s="181"/>
      <c r="P113" s="181"/>
    </row>
    <row r="114" spans="1:18" ht="15" customHeight="1" thickBot="1">
      <c r="A114" s="1" t="s">
        <v>43</v>
      </c>
      <c r="B114" s="1"/>
      <c r="C114" s="1"/>
      <c r="D114" s="1"/>
      <c r="F114" s="1" t="s">
        <v>43</v>
      </c>
      <c r="G114" s="1"/>
      <c r="H114" s="1"/>
      <c r="I114" s="1"/>
      <c r="J114" s="1" t="s">
        <v>43</v>
      </c>
      <c r="K114" s="1"/>
      <c r="L114" s="1"/>
      <c r="M114" s="1"/>
      <c r="O114" s="1" t="s">
        <v>43</v>
      </c>
      <c r="P114" s="1"/>
      <c r="Q114" s="1"/>
      <c r="R114" s="1"/>
    </row>
    <row r="115" spans="1:18" ht="15" customHeight="1">
      <c r="A115" s="190"/>
      <c r="B115" s="191" t="s">
        <v>44</v>
      </c>
      <c r="C115" s="192"/>
      <c r="D115" s="193" t="s">
        <v>44</v>
      </c>
      <c r="F115" s="190"/>
      <c r="G115" s="191" t="s">
        <v>44</v>
      </c>
      <c r="H115" s="192"/>
      <c r="I115" s="193" t="s">
        <v>44</v>
      </c>
      <c r="J115" s="190"/>
      <c r="K115" s="191" t="s">
        <v>44</v>
      </c>
      <c r="L115" s="192"/>
      <c r="M115" s="193" t="s">
        <v>44</v>
      </c>
      <c r="O115" s="190"/>
      <c r="P115" s="191" t="s">
        <v>44</v>
      </c>
      <c r="Q115" s="192"/>
      <c r="R115" s="193" t="s">
        <v>44</v>
      </c>
    </row>
    <row r="116" spans="1:18" ht="15" customHeight="1">
      <c r="A116" s="194" t="s">
        <v>45</v>
      </c>
      <c r="B116" s="195"/>
      <c r="C116" s="195" t="s">
        <v>102</v>
      </c>
      <c r="D116" s="196"/>
      <c r="F116" s="194" t="s">
        <v>45</v>
      </c>
      <c r="G116" s="195"/>
      <c r="H116" s="195" t="s">
        <v>102</v>
      </c>
      <c r="I116" s="196"/>
      <c r="J116" s="194" t="s">
        <v>45</v>
      </c>
      <c r="K116" s="195"/>
      <c r="L116" s="195" t="s">
        <v>102</v>
      </c>
      <c r="M116" s="196"/>
      <c r="O116" s="194" t="s">
        <v>45</v>
      </c>
      <c r="P116" s="195"/>
      <c r="Q116" s="195" t="s">
        <v>102</v>
      </c>
      <c r="R116" s="196"/>
    </row>
    <row r="117" spans="1:18" ht="15" customHeight="1">
      <c r="A117" s="194" t="s">
        <v>46</v>
      </c>
      <c r="B117" s="195"/>
      <c r="C117" s="195" t="s">
        <v>103</v>
      </c>
      <c r="D117" s="196"/>
      <c r="F117" s="194" t="s">
        <v>46</v>
      </c>
      <c r="G117" s="195"/>
      <c r="H117" s="195" t="s">
        <v>103</v>
      </c>
      <c r="I117" s="196"/>
      <c r="J117" s="194" t="s">
        <v>46</v>
      </c>
      <c r="K117" s="195"/>
      <c r="L117" s="195" t="s">
        <v>103</v>
      </c>
      <c r="M117" s="196"/>
      <c r="O117" s="194" t="s">
        <v>46</v>
      </c>
      <c r="P117" s="195"/>
      <c r="Q117" s="195" t="s">
        <v>103</v>
      </c>
      <c r="R117" s="196"/>
    </row>
    <row r="118" spans="1:18" ht="15" customHeight="1" thickBot="1">
      <c r="A118" s="197" t="s">
        <v>47</v>
      </c>
      <c r="B118" s="198"/>
      <c r="C118" s="198"/>
      <c r="D118" s="199"/>
      <c r="F118" s="197" t="s">
        <v>47</v>
      </c>
      <c r="G118" s="198"/>
      <c r="H118" s="198"/>
      <c r="I118" s="199"/>
      <c r="J118" s="197" t="s">
        <v>47</v>
      </c>
      <c r="K118" s="198"/>
      <c r="L118" s="198"/>
      <c r="M118" s="199"/>
      <c r="O118" s="197" t="s">
        <v>47</v>
      </c>
      <c r="P118" s="198"/>
      <c r="Q118" s="198"/>
      <c r="R118" s="199"/>
    </row>
    <row r="119" spans="1:18" ht="15" customHeight="1">
      <c r="A119" s="200" t="s">
        <v>48</v>
      </c>
      <c r="B119" s="44"/>
      <c r="C119" s="201"/>
      <c r="D119" s="202" t="s">
        <v>17</v>
      </c>
      <c r="F119" s="200" t="s">
        <v>48</v>
      </c>
      <c r="G119" s="44"/>
      <c r="H119" s="201"/>
      <c r="I119" s="202" t="s">
        <v>17</v>
      </c>
      <c r="J119" s="200" t="s">
        <v>48</v>
      </c>
      <c r="K119" s="44"/>
      <c r="L119" s="201"/>
      <c r="M119" s="202" t="s">
        <v>17</v>
      </c>
      <c r="O119" s="200" t="s">
        <v>48</v>
      </c>
      <c r="P119" s="44"/>
      <c r="Q119" s="201"/>
      <c r="R119" s="202" t="s">
        <v>17</v>
      </c>
    </row>
    <row r="120" spans="1:18" ht="15" customHeight="1" thickBot="1">
      <c r="A120" s="203" t="s">
        <v>104</v>
      </c>
      <c r="B120" s="204"/>
      <c r="C120" s="205"/>
      <c r="D120" s="206"/>
      <c r="F120" s="203" t="s">
        <v>104</v>
      </c>
      <c r="G120" s="204"/>
      <c r="H120" s="205"/>
      <c r="I120" s="206"/>
      <c r="J120" s="203" t="s">
        <v>104</v>
      </c>
      <c r="K120" s="204"/>
      <c r="L120" s="205"/>
      <c r="M120" s="206"/>
      <c r="O120" s="203" t="s">
        <v>104</v>
      </c>
      <c r="P120" s="204"/>
      <c r="Q120" s="205"/>
      <c r="R120" s="206"/>
    </row>
    <row r="121" ht="15" customHeight="1"/>
    <row r="122" ht="15" customHeight="1" thickBot="1"/>
    <row r="123" spans="1:18" ht="15" customHeight="1">
      <c r="A123" s="166"/>
      <c r="B123" s="167" t="s">
        <v>31</v>
      </c>
      <c r="C123" s="168"/>
      <c r="D123" s="170"/>
      <c r="F123" s="166"/>
      <c r="G123" s="167" t="s">
        <v>31</v>
      </c>
      <c r="H123" s="168"/>
      <c r="I123" s="170"/>
      <c r="J123" s="166"/>
      <c r="K123" s="167" t="s">
        <v>31</v>
      </c>
      <c r="L123" s="168"/>
      <c r="M123" s="170"/>
      <c r="O123" s="166"/>
      <c r="P123" s="167" t="s">
        <v>31</v>
      </c>
      <c r="Q123" s="168"/>
      <c r="R123" s="170"/>
    </row>
    <row r="124" spans="1:18" ht="15" customHeight="1" thickBot="1">
      <c r="A124" s="171"/>
      <c r="B124" s="172" t="s">
        <v>34</v>
      </c>
      <c r="C124" s="173"/>
      <c r="D124" s="174"/>
      <c r="F124" s="171"/>
      <c r="G124" s="172" t="s">
        <v>34</v>
      </c>
      <c r="H124" s="173"/>
      <c r="I124" s="174"/>
      <c r="J124" s="171"/>
      <c r="K124" s="172" t="s">
        <v>34</v>
      </c>
      <c r="L124" s="173"/>
      <c r="M124" s="174"/>
      <c r="O124" s="171"/>
      <c r="P124" s="172" t="s">
        <v>34</v>
      </c>
      <c r="Q124" s="173"/>
      <c r="R124" s="174"/>
    </row>
    <row r="125" ht="15" customHeight="1"/>
    <row r="126" spans="1:17" ht="15" customHeight="1">
      <c r="A126" s="165" t="s">
        <v>35</v>
      </c>
      <c r="B126" s="175" t="str">
        <f>+$B$4</f>
        <v>Damenrangliste</v>
      </c>
      <c r="C126" s="176"/>
      <c r="F126" s="165" t="s">
        <v>35</v>
      </c>
      <c r="G126" s="175" t="str">
        <f>+$B$4</f>
        <v>Damenrangliste</v>
      </c>
      <c r="H126" s="176"/>
      <c r="J126" s="165" t="s">
        <v>35</v>
      </c>
      <c r="K126" s="175" t="str">
        <f>+$B$4</f>
        <v>Damenrangliste</v>
      </c>
      <c r="L126" s="176"/>
      <c r="O126" s="165" t="s">
        <v>35</v>
      </c>
      <c r="P126" s="175" t="str">
        <f>+$B$4</f>
        <v>Damenrangliste</v>
      </c>
      <c r="Q126" s="176"/>
    </row>
    <row r="127" ht="15" customHeight="1"/>
    <row r="128" spans="1:18" ht="15" customHeight="1">
      <c r="A128" s="178" t="s">
        <v>37</v>
      </c>
      <c r="B128" s="178" t="s">
        <v>73</v>
      </c>
      <c r="C128" s="178" t="s">
        <v>39</v>
      </c>
      <c r="D128" s="178"/>
      <c r="F128" s="178" t="s">
        <v>37</v>
      </c>
      <c r="G128" s="178" t="s">
        <v>74</v>
      </c>
      <c r="H128" s="178" t="s">
        <v>39</v>
      </c>
      <c r="I128" s="178"/>
      <c r="J128" s="178" t="s">
        <v>37</v>
      </c>
      <c r="K128" s="178" t="s">
        <v>75</v>
      </c>
      <c r="L128" s="178" t="s">
        <v>39</v>
      </c>
      <c r="M128" s="178"/>
      <c r="O128" s="178" t="s">
        <v>37</v>
      </c>
      <c r="P128" s="178" t="s">
        <v>76</v>
      </c>
      <c r="Q128" s="178" t="s">
        <v>39</v>
      </c>
      <c r="R128" s="178"/>
    </row>
    <row r="129" ht="15" customHeight="1"/>
    <row r="130" spans="1:18" ht="15" customHeight="1" thickBot="1">
      <c r="A130" s="179" t="str">
        <f>SYST10!$B$10</f>
        <v>Nguyen</v>
      </c>
      <c r="B130" s="180" t="s">
        <v>22</v>
      </c>
      <c r="C130" s="179" t="str">
        <f>SYST10!$B$15</f>
        <v>Koronios</v>
      </c>
      <c r="D130" s="179"/>
      <c r="F130" s="179" t="str">
        <f>SYST10!$B$11</f>
        <v>Hahn</v>
      </c>
      <c r="G130" s="180" t="s">
        <v>22</v>
      </c>
      <c r="H130" s="179" t="str">
        <f>SYST10!$B$14</f>
        <v>Nonnenmacher</v>
      </c>
      <c r="I130" s="179"/>
      <c r="J130" s="179" t="str">
        <f>SYST10!$B$8</f>
        <v>Weiler</v>
      </c>
      <c r="K130" s="180" t="s">
        <v>22</v>
      </c>
      <c r="L130" s="179" t="str">
        <f>SYST10!$B$13</f>
        <v>Schmidt, Moritz</v>
      </c>
      <c r="M130" s="179"/>
      <c r="O130" s="179" t="str">
        <f>SYST10!$B$9</f>
        <v>Heilmann</v>
      </c>
      <c r="P130" s="180" t="s">
        <v>22</v>
      </c>
      <c r="Q130" s="179" t="str">
        <f>SYST10!$B$12</f>
        <v>Pretsch</v>
      </c>
      <c r="R130" s="179"/>
    </row>
    <row r="131" spans="2:16" ht="15" customHeight="1">
      <c r="B131" s="181"/>
      <c r="G131" s="181"/>
      <c r="K131" s="181"/>
      <c r="P131" s="181"/>
    </row>
    <row r="132" spans="1:18" ht="15" customHeight="1" thickBot="1">
      <c r="A132" s="1" t="s">
        <v>43</v>
      </c>
      <c r="B132" s="1"/>
      <c r="C132" s="1"/>
      <c r="D132" s="1"/>
      <c r="F132" s="1" t="s">
        <v>43</v>
      </c>
      <c r="G132" s="1"/>
      <c r="H132" s="1"/>
      <c r="I132" s="1"/>
      <c r="J132" s="1" t="s">
        <v>43</v>
      </c>
      <c r="K132" s="1"/>
      <c r="L132" s="1"/>
      <c r="M132" s="1"/>
      <c r="O132" s="1" t="s">
        <v>43</v>
      </c>
      <c r="P132" s="1"/>
      <c r="Q132" s="1"/>
      <c r="R132" s="1"/>
    </row>
    <row r="133" spans="1:18" ht="15" customHeight="1">
      <c r="A133" s="190"/>
      <c r="B133" s="191" t="s">
        <v>44</v>
      </c>
      <c r="C133" s="192"/>
      <c r="D133" s="193" t="s">
        <v>44</v>
      </c>
      <c r="F133" s="190"/>
      <c r="G133" s="191" t="s">
        <v>44</v>
      </c>
      <c r="H133" s="192"/>
      <c r="I133" s="193" t="s">
        <v>44</v>
      </c>
      <c r="J133" s="190"/>
      <c r="K133" s="191" t="s">
        <v>44</v>
      </c>
      <c r="L133" s="192"/>
      <c r="M133" s="193" t="s">
        <v>44</v>
      </c>
      <c r="O133" s="190"/>
      <c r="P133" s="191" t="s">
        <v>44</v>
      </c>
      <c r="Q133" s="192"/>
      <c r="R133" s="193" t="s">
        <v>44</v>
      </c>
    </row>
    <row r="134" spans="1:18" ht="15" customHeight="1">
      <c r="A134" s="194" t="s">
        <v>45</v>
      </c>
      <c r="B134" s="195"/>
      <c r="C134" s="195" t="s">
        <v>102</v>
      </c>
      <c r="D134" s="196"/>
      <c r="F134" s="194" t="s">
        <v>45</v>
      </c>
      <c r="G134" s="195"/>
      <c r="H134" s="195" t="s">
        <v>102</v>
      </c>
      <c r="I134" s="196"/>
      <c r="J134" s="194" t="s">
        <v>45</v>
      </c>
      <c r="K134" s="195"/>
      <c r="L134" s="195" t="s">
        <v>102</v>
      </c>
      <c r="M134" s="196"/>
      <c r="O134" s="194" t="s">
        <v>45</v>
      </c>
      <c r="P134" s="195"/>
      <c r="Q134" s="195" t="s">
        <v>102</v>
      </c>
      <c r="R134" s="196"/>
    </row>
    <row r="135" spans="1:18" ht="15" customHeight="1">
      <c r="A135" s="194" t="s">
        <v>46</v>
      </c>
      <c r="B135" s="195"/>
      <c r="C135" s="195" t="s">
        <v>103</v>
      </c>
      <c r="D135" s="196"/>
      <c r="F135" s="194" t="s">
        <v>46</v>
      </c>
      <c r="G135" s="195"/>
      <c r="H135" s="195" t="s">
        <v>103</v>
      </c>
      <c r="I135" s="196"/>
      <c r="J135" s="194" t="s">
        <v>46</v>
      </c>
      <c r="K135" s="195"/>
      <c r="L135" s="195" t="s">
        <v>103</v>
      </c>
      <c r="M135" s="196"/>
      <c r="O135" s="194" t="s">
        <v>46</v>
      </c>
      <c r="P135" s="195"/>
      <c r="Q135" s="195" t="s">
        <v>103</v>
      </c>
      <c r="R135" s="196"/>
    </row>
    <row r="136" spans="1:18" ht="15" customHeight="1" thickBot="1">
      <c r="A136" s="197" t="s">
        <v>47</v>
      </c>
      <c r="B136" s="198"/>
      <c r="C136" s="198"/>
      <c r="D136" s="199"/>
      <c r="F136" s="197" t="s">
        <v>47</v>
      </c>
      <c r="G136" s="198"/>
      <c r="H136" s="198"/>
      <c r="I136" s="199"/>
      <c r="J136" s="197" t="s">
        <v>47</v>
      </c>
      <c r="K136" s="198"/>
      <c r="L136" s="198"/>
      <c r="M136" s="199"/>
      <c r="O136" s="197" t="s">
        <v>47</v>
      </c>
      <c r="P136" s="198"/>
      <c r="Q136" s="198"/>
      <c r="R136" s="199"/>
    </row>
    <row r="137" spans="1:18" ht="15" customHeight="1">
      <c r="A137" s="200" t="s">
        <v>48</v>
      </c>
      <c r="B137" s="44"/>
      <c r="C137" s="201"/>
      <c r="D137" s="202" t="s">
        <v>17</v>
      </c>
      <c r="F137" s="200" t="s">
        <v>48</v>
      </c>
      <c r="G137" s="44"/>
      <c r="H137" s="201"/>
      <c r="I137" s="202" t="s">
        <v>17</v>
      </c>
      <c r="J137" s="200" t="s">
        <v>48</v>
      </c>
      <c r="K137" s="44"/>
      <c r="L137" s="201"/>
      <c r="M137" s="202" t="s">
        <v>17</v>
      </c>
      <c r="O137" s="200" t="s">
        <v>48</v>
      </c>
      <c r="P137" s="44"/>
      <c r="Q137" s="201"/>
      <c r="R137" s="202" t="s">
        <v>17</v>
      </c>
    </row>
    <row r="138" spans="1:18" ht="15" customHeight="1" thickBot="1">
      <c r="A138" s="203" t="s">
        <v>104</v>
      </c>
      <c r="B138" s="204"/>
      <c r="C138" s="205"/>
      <c r="D138" s="206"/>
      <c r="F138" s="203" t="s">
        <v>104</v>
      </c>
      <c r="G138" s="204"/>
      <c r="H138" s="205"/>
      <c r="I138" s="206"/>
      <c r="J138" s="203" t="s">
        <v>104</v>
      </c>
      <c r="K138" s="204"/>
      <c r="L138" s="205"/>
      <c r="M138" s="206"/>
      <c r="O138" s="203" t="s">
        <v>104</v>
      </c>
      <c r="P138" s="204"/>
      <c r="Q138" s="205"/>
      <c r="R138" s="206"/>
    </row>
    <row r="139" ht="15" customHeight="1"/>
    <row r="140" ht="15" customHeight="1" thickBot="1"/>
    <row r="141" spans="1:18" ht="15" customHeight="1">
      <c r="A141" s="166"/>
      <c r="B141" s="167" t="s">
        <v>31</v>
      </c>
      <c r="C141" s="168"/>
      <c r="D141" s="170"/>
      <c r="F141" s="166"/>
      <c r="G141" s="167" t="s">
        <v>31</v>
      </c>
      <c r="H141" s="168"/>
      <c r="I141" s="170"/>
      <c r="J141" s="166"/>
      <c r="K141" s="167" t="s">
        <v>31</v>
      </c>
      <c r="L141" s="168"/>
      <c r="M141" s="170"/>
      <c r="O141" s="166"/>
      <c r="P141" s="167" t="s">
        <v>31</v>
      </c>
      <c r="Q141" s="168"/>
      <c r="R141" s="170"/>
    </row>
    <row r="142" spans="1:18" ht="15" customHeight="1" thickBot="1">
      <c r="A142" s="171"/>
      <c r="B142" s="172" t="s">
        <v>34</v>
      </c>
      <c r="C142" s="173"/>
      <c r="D142" s="174"/>
      <c r="F142" s="171"/>
      <c r="G142" s="172" t="s">
        <v>34</v>
      </c>
      <c r="H142" s="173"/>
      <c r="I142" s="174"/>
      <c r="J142" s="171"/>
      <c r="K142" s="172" t="s">
        <v>34</v>
      </c>
      <c r="L142" s="173"/>
      <c r="M142" s="174"/>
      <c r="O142" s="171"/>
      <c r="P142" s="172" t="s">
        <v>34</v>
      </c>
      <c r="Q142" s="173"/>
      <c r="R142" s="174"/>
    </row>
    <row r="143" ht="15" customHeight="1"/>
    <row r="144" spans="1:17" ht="15" customHeight="1">
      <c r="A144" s="165" t="s">
        <v>35</v>
      </c>
      <c r="B144" s="175" t="str">
        <f>+$B$4</f>
        <v>Damenrangliste</v>
      </c>
      <c r="C144" s="176"/>
      <c r="F144" s="165" t="s">
        <v>35</v>
      </c>
      <c r="G144" s="175" t="str">
        <f>+$B$4</f>
        <v>Damenrangliste</v>
      </c>
      <c r="H144" s="176"/>
      <c r="J144" s="165" t="s">
        <v>35</v>
      </c>
      <c r="K144" s="175" t="str">
        <f>+$B$4</f>
        <v>Damenrangliste</v>
      </c>
      <c r="L144" s="176"/>
      <c r="O144" s="165" t="s">
        <v>35</v>
      </c>
      <c r="P144" s="175" t="str">
        <f>+$B$4</f>
        <v>Damenrangliste</v>
      </c>
      <c r="Q144" s="176"/>
    </row>
    <row r="145" ht="15" customHeight="1"/>
    <row r="146" spans="1:18" ht="15" customHeight="1">
      <c r="A146" s="178" t="s">
        <v>37</v>
      </c>
      <c r="B146" s="178" t="s">
        <v>77</v>
      </c>
      <c r="C146" s="178" t="s">
        <v>39</v>
      </c>
      <c r="D146" s="178"/>
      <c r="F146" s="178" t="s">
        <v>37</v>
      </c>
      <c r="G146" s="178"/>
      <c r="H146" s="178" t="s">
        <v>39</v>
      </c>
      <c r="I146" s="178"/>
      <c r="J146" s="178" t="s">
        <v>37</v>
      </c>
      <c r="K146" s="178" t="s">
        <v>78</v>
      </c>
      <c r="L146" s="178" t="s">
        <v>39</v>
      </c>
      <c r="M146" s="178"/>
      <c r="O146" s="178" t="s">
        <v>37</v>
      </c>
      <c r="P146" s="178"/>
      <c r="Q146" s="178" t="s">
        <v>39</v>
      </c>
      <c r="R146" s="178"/>
    </row>
    <row r="147" ht="15" customHeight="1"/>
    <row r="148" spans="1:18" ht="15" customHeight="1" thickBot="1">
      <c r="A148" s="179" t="str">
        <f>SYST10!$B$12</f>
        <v>Pretsch</v>
      </c>
      <c r="B148" s="180" t="s">
        <v>22</v>
      </c>
      <c r="C148" s="179" t="str">
        <f>SYST10!$B$13</f>
        <v>Schmidt, Moritz</v>
      </c>
      <c r="D148" s="179"/>
      <c r="F148" s="179"/>
      <c r="G148" s="180" t="s">
        <v>22</v>
      </c>
      <c r="H148" s="179"/>
      <c r="I148" s="179"/>
      <c r="J148" s="179" t="str">
        <f>SYST10!$B$10</f>
        <v>Nguyen</v>
      </c>
      <c r="K148" s="180" t="s">
        <v>22</v>
      </c>
      <c r="L148" s="179" t="str">
        <f>SYST10!$B$11</f>
        <v>Hahn</v>
      </c>
      <c r="M148" s="179"/>
      <c r="O148" s="179"/>
      <c r="P148" s="180" t="s">
        <v>22</v>
      </c>
      <c r="Q148" s="179"/>
      <c r="R148" s="179"/>
    </row>
    <row r="149" spans="2:16" ht="15" customHeight="1">
      <c r="B149" s="181"/>
      <c r="G149" s="181"/>
      <c r="K149" s="181"/>
      <c r="P149" s="181"/>
    </row>
    <row r="150" spans="1:18" ht="15" customHeight="1" thickBot="1">
      <c r="A150" s="1" t="s">
        <v>43</v>
      </c>
      <c r="B150" s="1"/>
      <c r="C150" s="1"/>
      <c r="D150" s="1"/>
      <c r="F150" s="1" t="s">
        <v>43</v>
      </c>
      <c r="G150" s="1"/>
      <c r="H150" s="1"/>
      <c r="I150" s="1"/>
      <c r="J150" s="1" t="s">
        <v>43</v>
      </c>
      <c r="K150" s="1"/>
      <c r="L150" s="1"/>
      <c r="M150" s="1"/>
      <c r="O150" s="1" t="s">
        <v>43</v>
      </c>
      <c r="P150" s="1"/>
      <c r="Q150" s="1"/>
      <c r="R150" s="1"/>
    </row>
    <row r="151" spans="1:18" ht="15" customHeight="1">
      <c r="A151" s="190"/>
      <c r="B151" s="191" t="s">
        <v>44</v>
      </c>
      <c r="C151" s="192"/>
      <c r="D151" s="193" t="s">
        <v>44</v>
      </c>
      <c r="F151" s="190"/>
      <c r="G151" s="191" t="s">
        <v>44</v>
      </c>
      <c r="H151" s="192"/>
      <c r="I151" s="193" t="s">
        <v>44</v>
      </c>
      <c r="J151" s="190"/>
      <c r="K151" s="191" t="s">
        <v>44</v>
      </c>
      <c r="L151" s="192"/>
      <c r="M151" s="193" t="s">
        <v>44</v>
      </c>
      <c r="O151" s="190"/>
      <c r="P151" s="191" t="s">
        <v>44</v>
      </c>
      <c r="Q151" s="192"/>
      <c r="R151" s="193" t="s">
        <v>44</v>
      </c>
    </row>
    <row r="152" spans="1:18" ht="15" customHeight="1">
      <c r="A152" s="194" t="s">
        <v>45</v>
      </c>
      <c r="B152" s="195"/>
      <c r="C152" s="195" t="s">
        <v>102</v>
      </c>
      <c r="D152" s="196"/>
      <c r="F152" s="194" t="s">
        <v>45</v>
      </c>
      <c r="G152" s="195"/>
      <c r="H152" s="195" t="s">
        <v>102</v>
      </c>
      <c r="I152" s="196"/>
      <c r="J152" s="194" t="s">
        <v>45</v>
      </c>
      <c r="K152" s="195"/>
      <c r="L152" s="195" t="s">
        <v>102</v>
      </c>
      <c r="M152" s="196"/>
      <c r="O152" s="194" t="s">
        <v>45</v>
      </c>
      <c r="P152" s="195"/>
      <c r="Q152" s="195" t="s">
        <v>102</v>
      </c>
      <c r="R152" s="196"/>
    </row>
    <row r="153" spans="1:18" ht="15" customHeight="1">
      <c r="A153" s="194" t="s">
        <v>46</v>
      </c>
      <c r="B153" s="195"/>
      <c r="C153" s="195" t="s">
        <v>103</v>
      </c>
      <c r="D153" s="196"/>
      <c r="F153" s="194" t="s">
        <v>46</v>
      </c>
      <c r="G153" s="195"/>
      <c r="H153" s="195" t="s">
        <v>103</v>
      </c>
      <c r="I153" s="196"/>
      <c r="J153" s="194" t="s">
        <v>46</v>
      </c>
      <c r="K153" s="195"/>
      <c r="L153" s="195" t="s">
        <v>103</v>
      </c>
      <c r="M153" s="196"/>
      <c r="O153" s="194" t="s">
        <v>46</v>
      </c>
      <c r="P153" s="195"/>
      <c r="Q153" s="195" t="s">
        <v>103</v>
      </c>
      <c r="R153" s="196"/>
    </row>
    <row r="154" spans="1:18" ht="15" customHeight="1" thickBot="1">
      <c r="A154" s="197" t="s">
        <v>47</v>
      </c>
      <c r="B154" s="198"/>
      <c r="C154" s="198"/>
      <c r="D154" s="199"/>
      <c r="F154" s="197" t="s">
        <v>47</v>
      </c>
      <c r="G154" s="198"/>
      <c r="H154" s="198"/>
      <c r="I154" s="199"/>
      <c r="J154" s="197" t="s">
        <v>47</v>
      </c>
      <c r="K154" s="198"/>
      <c r="L154" s="198"/>
      <c r="M154" s="199"/>
      <c r="O154" s="197" t="s">
        <v>47</v>
      </c>
      <c r="P154" s="198"/>
      <c r="Q154" s="198"/>
      <c r="R154" s="199"/>
    </row>
    <row r="155" spans="1:18" ht="15" customHeight="1">
      <c r="A155" s="200" t="s">
        <v>48</v>
      </c>
      <c r="B155" s="44"/>
      <c r="C155" s="201"/>
      <c r="D155" s="202" t="s">
        <v>17</v>
      </c>
      <c r="F155" s="200" t="s">
        <v>48</v>
      </c>
      <c r="G155" s="44"/>
      <c r="H155" s="201"/>
      <c r="I155" s="202" t="s">
        <v>17</v>
      </c>
      <c r="J155" s="200" t="s">
        <v>48</v>
      </c>
      <c r="K155" s="44"/>
      <c r="L155" s="201"/>
      <c r="M155" s="202" t="s">
        <v>17</v>
      </c>
      <c r="O155" s="200" t="s">
        <v>48</v>
      </c>
      <c r="P155" s="44"/>
      <c r="Q155" s="201"/>
      <c r="R155" s="202" t="s">
        <v>17</v>
      </c>
    </row>
    <row r="156" spans="1:18" ht="15" customHeight="1" thickBot="1">
      <c r="A156" s="203" t="s">
        <v>104</v>
      </c>
      <c r="B156" s="204"/>
      <c r="C156" s="205"/>
      <c r="D156" s="206"/>
      <c r="F156" s="203" t="s">
        <v>104</v>
      </c>
      <c r="G156" s="204"/>
      <c r="H156" s="205"/>
      <c r="I156" s="206"/>
      <c r="J156" s="203" t="s">
        <v>104</v>
      </c>
      <c r="K156" s="204"/>
      <c r="L156" s="205"/>
      <c r="M156" s="206"/>
      <c r="O156" s="203" t="s">
        <v>104</v>
      </c>
      <c r="P156" s="204"/>
      <c r="Q156" s="205"/>
      <c r="R156" s="206"/>
    </row>
    <row r="157" spans="1:18" ht="15" customHeight="1">
      <c r="A157" s="166"/>
      <c r="B157" s="167" t="s">
        <v>31</v>
      </c>
      <c r="C157" s="168"/>
      <c r="D157" s="169"/>
      <c r="F157" s="166"/>
      <c r="G157" s="167" t="s">
        <v>31</v>
      </c>
      <c r="H157" s="168"/>
      <c r="I157" s="169" t="s">
        <v>79</v>
      </c>
      <c r="J157" s="166"/>
      <c r="K157" s="167" t="s">
        <v>31</v>
      </c>
      <c r="L157" s="168"/>
      <c r="M157" s="170"/>
      <c r="O157" s="166"/>
      <c r="P157" s="167" t="s">
        <v>31</v>
      </c>
      <c r="Q157" s="168"/>
      <c r="R157" s="169" t="s">
        <v>80</v>
      </c>
    </row>
    <row r="158" spans="1:18" ht="15" customHeight="1" thickBot="1">
      <c r="A158" s="171"/>
      <c r="B158" s="172" t="s">
        <v>34</v>
      </c>
      <c r="C158" s="173"/>
      <c r="D158" s="174"/>
      <c r="F158" s="171"/>
      <c r="G158" s="172" t="s">
        <v>34</v>
      </c>
      <c r="H158" s="173"/>
      <c r="I158" s="174"/>
      <c r="J158" s="171"/>
      <c r="K158" s="172" t="s">
        <v>34</v>
      </c>
      <c r="L158" s="173"/>
      <c r="M158" s="174"/>
      <c r="O158" s="171"/>
      <c r="P158" s="172" t="s">
        <v>34</v>
      </c>
      <c r="Q158" s="173"/>
      <c r="R158" s="174"/>
    </row>
    <row r="159" ht="15" customHeight="1"/>
    <row r="160" spans="1:17" ht="15" customHeight="1">
      <c r="A160" s="165" t="s">
        <v>35</v>
      </c>
      <c r="B160" s="175" t="str">
        <f>+$B$4</f>
        <v>Damenrangliste</v>
      </c>
      <c r="C160" s="176"/>
      <c r="F160" s="165" t="s">
        <v>35</v>
      </c>
      <c r="G160" s="175" t="str">
        <f>+$B$4</f>
        <v>Damenrangliste</v>
      </c>
      <c r="H160" s="176"/>
      <c r="J160" s="165" t="s">
        <v>35</v>
      </c>
      <c r="K160" s="175" t="str">
        <f>+$B$4</f>
        <v>Damenrangliste</v>
      </c>
      <c r="L160" s="176"/>
      <c r="O160" s="165" t="s">
        <v>35</v>
      </c>
      <c r="P160" s="175" t="str">
        <f>+$B$4</f>
        <v>Damenrangliste</v>
      </c>
      <c r="Q160" s="176"/>
    </row>
    <row r="161" ht="15" customHeight="1"/>
    <row r="162" spans="1:18" ht="15" customHeight="1">
      <c r="A162" s="178" t="s">
        <v>37</v>
      </c>
      <c r="B162" s="178" t="s">
        <v>81</v>
      </c>
      <c r="C162" s="178" t="s">
        <v>39</v>
      </c>
      <c r="D162" s="178"/>
      <c r="F162" s="178" t="s">
        <v>37</v>
      </c>
      <c r="G162" s="178" t="s">
        <v>82</v>
      </c>
      <c r="H162" s="178" t="s">
        <v>39</v>
      </c>
      <c r="I162" s="178"/>
      <c r="J162" s="178" t="s">
        <v>37</v>
      </c>
      <c r="K162" s="178" t="s">
        <v>83</v>
      </c>
      <c r="L162" s="178" t="s">
        <v>39</v>
      </c>
      <c r="M162" s="178"/>
      <c r="O162" s="178" t="s">
        <v>37</v>
      </c>
      <c r="P162" s="178" t="s">
        <v>84</v>
      </c>
      <c r="Q162" s="178" t="s">
        <v>39</v>
      </c>
      <c r="R162" s="178"/>
    </row>
    <row r="163" ht="15" customHeight="1"/>
    <row r="164" spans="1:18" ht="15" customHeight="1" thickBot="1">
      <c r="A164" s="182" t="str">
        <f>SYST10!$B$13</f>
        <v>Schmidt, Moritz</v>
      </c>
      <c r="B164" s="180" t="s">
        <v>22</v>
      </c>
      <c r="C164" s="179" t="str">
        <f>SYST10!$B$16</f>
        <v>Koronai,Johannes</v>
      </c>
      <c r="D164" s="179"/>
      <c r="F164" s="179" t="str">
        <f>SYST10!$B$12</f>
        <v>Pretsch</v>
      </c>
      <c r="G164" s="180" t="s">
        <v>22</v>
      </c>
      <c r="H164" s="179" t="str">
        <f>SYST10!$B$14</f>
        <v>Nonnenmacher</v>
      </c>
      <c r="I164" s="179"/>
      <c r="J164" s="179" t="str">
        <f>SYST10!$B$11</f>
        <v>Hahn</v>
      </c>
      <c r="K164" s="180" t="s">
        <v>22</v>
      </c>
      <c r="L164" s="179" t="str">
        <f>SYST10!$B$16</f>
        <v>Koronai,Johannes</v>
      </c>
      <c r="M164" s="179"/>
      <c r="O164" s="179" t="str">
        <f>SYST10!$B$10</f>
        <v>Nguyen</v>
      </c>
      <c r="P164" s="180" t="s">
        <v>22</v>
      </c>
      <c r="Q164" s="179" t="str">
        <f>SYST10!$B$12</f>
        <v>Pretsch</v>
      </c>
      <c r="R164" s="179"/>
    </row>
    <row r="165" spans="2:16" ht="15" customHeight="1">
      <c r="B165" s="181"/>
      <c r="G165" s="181"/>
      <c r="K165" s="181"/>
      <c r="P165" s="181"/>
    </row>
    <row r="166" spans="1:18" ht="15" customHeight="1" thickBot="1">
      <c r="A166" s="1" t="s">
        <v>43</v>
      </c>
      <c r="B166" s="1"/>
      <c r="C166" s="1"/>
      <c r="D166" s="1"/>
      <c r="F166" s="1" t="s">
        <v>43</v>
      </c>
      <c r="G166" s="1"/>
      <c r="H166" s="1"/>
      <c r="I166" s="1"/>
      <c r="J166" s="1" t="s">
        <v>43</v>
      </c>
      <c r="K166" s="1"/>
      <c r="L166" s="1"/>
      <c r="M166" s="1"/>
      <c r="O166" s="1" t="s">
        <v>43</v>
      </c>
      <c r="P166" s="1"/>
      <c r="Q166" s="1"/>
      <c r="R166" s="1"/>
    </row>
    <row r="167" spans="1:18" ht="15" customHeight="1">
      <c r="A167" s="190"/>
      <c r="B167" s="191" t="s">
        <v>44</v>
      </c>
      <c r="C167" s="192"/>
      <c r="D167" s="193" t="s">
        <v>44</v>
      </c>
      <c r="F167" s="190"/>
      <c r="G167" s="191" t="s">
        <v>44</v>
      </c>
      <c r="H167" s="192"/>
      <c r="I167" s="193" t="s">
        <v>44</v>
      </c>
      <c r="J167" s="190"/>
      <c r="K167" s="191" t="s">
        <v>44</v>
      </c>
      <c r="L167" s="192"/>
      <c r="M167" s="193" t="s">
        <v>44</v>
      </c>
      <c r="O167" s="190"/>
      <c r="P167" s="191" t="s">
        <v>44</v>
      </c>
      <c r="Q167" s="192"/>
      <c r="R167" s="193" t="s">
        <v>44</v>
      </c>
    </row>
    <row r="168" spans="1:18" ht="15" customHeight="1">
      <c r="A168" s="194" t="s">
        <v>45</v>
      </c>
      <c r="B168" s="195"/>
      <c r="C168" s="195" t="s">
        <v>102</v>
      </c>
      <c r="D168" s="196"/>
      <c r="F168" s="194" t="s">
        <v>45</v>
      </c>
      <c r="G168" s="195"/>
      <c r="H168" s="195" t="s">
        <v>102</v>
      </c>
      <c r="I168" s="196"/>
      <c r="J168" s="194" t="s">
        <v>45</v>
      </c>
      <c r="K168" s="195"/>
      <c r="L168" s="195" t="s">
        <v>102</v>
      </c>
      <c r="M168" s="196"/>
      <c r="O168" s="194" t="s">
        <v>45</v>
      </c>
      <c r="P168" s="195"/>
      <c r="Q168" s="195" t="s">
        <v>102</v>
      </c>
      <c r="R168" s="196"/>
    </row>
    <row r="169" spans="1:18" ht="15" customHeight="1">
      <c r="A169" s="194" t="s">
        <v>46</v>
      </c>
      <c r="B169" s="195"/>
      <c r="C169" s="195" t="s">
        <v>103</v>
      </c>
      <c r="D169" s="196"/>
      <c r="F169" s="194" t="s">
        <v>46</v>
      </c>
      <c r="G169" s="195"/>
      <c r="H169" s="195" t="s">
        <v>103</v>
      </c>
      <c r="I169" s="196"/>
      <c r="J169" s="194" t="s">
        <v>46</v>
      </c>
      <c r="K169" s="195"/>
      <c r="L169" s="195" t="s">
        <v>103</v>
      </c>
      <c r="M169" s="196"/>
      <c r="O169" s="194" t="s">
        <v>46</v>
      </c>
      <c r="P169" s="195"/>
      <c r="Q169" s="195" t="s">
        <v>103</v>
      </c>
      <c r="R169" s="196"/>
    </row>
    <row r="170" spans="1:18" ht="15" customHeight="1" thickBot="1">
      <c r="A170" s="197" t="s">
        <v>47</v>
      </c>
      <c r="B170" s="198"/>
      <c r="C170" s="198"/>
      <c r="D170" s="199"/>
      <c r="F170" s="197" t="s">
        <v>47</v>
      </c>
      <c r="G170" s="198"/>
      <c r="H170" s="198"/>
      <c r="I170" s="199"/>
      <c r="J170" s="197" t="s">
        <v>47</v>
      </c>
      <c r="K170" s="198"/>
      <c r="L170" s="198"/>
      <c r="M170" s="199"/>
      <c r="O170" s="197" t="s">
        <v>47</v>
      </c>
      <c r="P170" s="198"/>
      <c r="Q170" s="198"/>
      <c r="R170" s="199"/>
    </row>
    <row r="171" spans="1:18" ht="15" customHeight="1">
      <c r="A171" s="200" t="s">
        <v>48</v>
      </c>
      <c r="B171" s="44"/>
      <c r="C171" s="201"/>
      <c r="D171" s="202" t="s">
        <v>17</v>
      </c>
      <c r="F171" s="200" t="s">
        <v>48</v>
      </c>
      <c r="G171" s="44"/>
      <c r="H171" s="201"/>
      <c r="I171" s="202" t="s">
        <v>17</v>
      </c>
      <c r="J171" s="200" t="s">
        <v>48</v>
      </c>
      <c r="K171" s="44"/>
      <c r="L171" s="201"/>
      <c r="M171" s="202" t="s">
        <v>17</v>
      </c>
      <c r="O171" s="200" t="s">
        <v>48</v>
      </c>
      <c r="P171" s="44"/>
      <c r="Q171" s="201"/>
      <c r="R171" s="202" t="s">
        <v>17</v>
      </c>
    </row>
    <row r="172" spans="1:18" ht="15" customHeight="1" thickBot="1">
      <c r="A172" s="203" t="s">
        <v>104</v>
      </c>
      <c r="B172" s="204"/>
      <c r="C172" s="205"/>
      <c r="D172" s="206"/>
      <c r="F172" s="203" t="s">
        <v>104</v>
      </c>
      <c r="G172" s="204"/>
      <c r="H172" s="205"/>
      <c r="I172" s="206"/>
      <c r="J172" s="203" t="s">
        <v>104</v>
      </c>
      <c r="K172" s="204"/>
      <c r="L172" s="205"/>
      <c r="M172" s="206"/>
      <c r="O172" s="203" t="s">
        <v>104</v>
      </c>
      <c r="P172" s="204"/>
      <c r="Q172" s="205"/>
      <c r="R172" s="206"/>
    </row>
    <row r="173" ht="15" customHeight="1"/>
    <row r="174" ht="15" customHeight="1" thickBot="1"/>
    <row r="175" spans="1:18" ht="15" customHeight="1">
      <c r="A175" s="166"/>
      <c r="B175" s="167" t="s">
        <v>31</v>
      </c>
      <c r="C175" s="168"/>
      <c r="D175" s="170"/>
      <c r="F175" s="166"/>
      <c r="G175" s="167" t="s">
        <v>31</v>
      </c>
      <c r="H175" s="168"/>
      <c r="I175" s="170"/>
      <c r="J175" s="166"/>
      <c r="K175" s="167" t="s">
        <v>31</v>
      </c>
      <c r="L175" s="168"/>
      <c r="M175" s="170"/>
      <c r="O175" s="166"/>
      <c r="P175" s="167" t="s">
        <v>31</v>
      </c>
      <c r="Q175" s="168"/>
      <c r="R175" s="170"/>
    </row>
    <row r="176" spans="1:18" ht="15" customHeight="1" thickBot="1">
      <c r="A176" s="171"/>
      <c r="B176" s="172" t="s">
        <v>34</v>
      </c>
      <c r="C176" s="173"/>
      <c r="D176" s="174"/>
      <c r="F176" s="171"/>
      <c r="G176" s="172" t="s">
        <v>34</v>
      </c>
      <c r="H176" s="173"/>
      <c r="I176" s="174"/>
      <c r="J176" s="171"/>
      <c r="K176" s="172" t="s">
        <v>34</v>
      </c>
      <c r="L176" s="173"/>
      <c r="M176" s="174"/>
      <c r="O176" s="171"/>
      <c r="P176" s="172" t="s">
        <v>34</v>
      </c>
      <c r="Q176" s="173"/>
      <c r="R176" s="174"/>
    </row>
    <row r="177" ht="15" customHeight="1"/>
    <row r="178" spans="1:17" ht="15" customHeight="1">
      <c r="A178" s="165" t="s">
        <v>35</v>
      </c>
      <c r="B178" s="175" t="str">
        <f>+$B$4</f>
        <v>Damenrangliste</v>
      </c>
      <c r="C178" s="176"/>
      <c r="F178" s="165" t="s">
        <v>35</v>
      </c>
      <c r="G178" s="175" t="str">
        <f>+$B$4</f>
        <v>Damenrangliste</v>
      </c>
      <c r="H178" s="176"/>
      <c r="J178" s="165" t="s">
        <v>35</v>
      </c>
      <c r="K178" s="175" t="str">
        <f>+$B$4</f>
        <v>Damenrangliste</v>
      </c>
      <c r="L178" s="176"/>
      <c r="O178" s="165" t="s">
        <v>35</v>
      </c>
      <c r="P178" s="175" t="str">
        <f>+$B$4</f>
        <v>Damenrangliste</v>
      </c>
      <c r="Q178" s="176"/>
    </row>
    <row r="179" ht="15" customHeight="1"/>
    <row r="180" spans="1:18" ht="15" customHeight="1">
      <c r="A180" s="178" t="s">
        <v>37</v>
      </c>
      <c r="B180" s="178" t="s">
        <v>85</v>
      </c>
      <c r="C180" s="178" t="s">
        <v>39</v>
      </c>
      <c r="D180" s="178"/>
      <c r="F180" s="178" t="s">
        <v>37</v>
      </c>
      <c r="G180" s="178" t="s">
        <v>86</v>
      </c>
      <c r="H180" s="178" t="s">
        <v>39</v>
      </c>
      <c r="I180" s="178"/>
      <c r="J180" s="178" t="s">
        <v>37</v>
      </c>
      <c r="K180" s="178" t="s">
        <v>87</v>
      </c>
      <c r="L180" s="178" t="s">
        <v>39</v>
      </c>
      <c r="M180" s="178"/>
      <c r="O180" s="178" t="s">
        <v>37</v>
      </c>
      <c r="P180" s="178" t="s">
        <v>88</v>
      </c>
      <c r="Q180" s="178" t="s">
        <v>39</v>
      </c>
      <c r="R180" s="178"/>
    </row>
    <row r="181" ht="15" customHeight="1"/>
    <row r="182" spans="1:18" ht="15" customHeight="1" thickBot="1">
      <c r="A182" s="179" t="str">
        <f>SYST10!$B$11</f>
        <v>Hahn</v>
      </c>
      <c r="B182" s="180" t="s">
        <v>22</v>
      </c>
      <c r="C182" s="179" t="str">
        <f>SYST10!$B$15</f>
        <v>Koronios</v>
      </c>
      <c r="D182" s="179"/>
      <c r="F182" s="179" t="str">
        <f>SYST10!$B$8</f>
        <v>Weiler</v>
      </c>
      <c r="G182" s="180" t="s">
        <v>22</v>
      </c>
      <c r="H182" s="179" t="str">
        <f>SYST10!$B$9</f>
        <v>Heilmann</v>
      </c>
      <c r="I182" s="179"/>
      <c r="J182" s="179" t="str">
        <f>SYST10!$B$9</f>
        <v>Heilmann</v>
      </c>
      <c r="K182" s="180" t="s">
        <v>22</v>
      </c>
      <c r="L182" s="179" t="str">
        <f>SYST10!$B$13</f>
        <v>Schmidt, Moritz</v>
      </c>
      <c r="M182" s="179"/>
      <c r="O182" s="179" t="str">
        <f>SYST10!$B$8</f>
        <v>Weiler</v>
      </c>
      <c r="P182" s="180" t="s">
        <v>22</v>
      </c>
      <c r="Q182" s="179" t="str">
        <f>SYST10!$B$14</f>
        <v>Nonnenmacher</v>
      </c>
      <c r="R182" s="179"/>
    </row>
    <row r="183" spans="2:16" ht="15" customHeight="1">
      <c r="B183" s="181"/>
      <c r="G183" s="181"/>
      <c r="K183" s="181"/>
      <c r="P183" s="181"/>
    </row>
    <row r="184" spans="1:18" ht="15" customHeight="1" thickBot="1">
      <c r="A184" s="1" t="s">
        <v>43</v>
      </c>
      <c r="B184" s="1"/>
      <c r="C184" s="1"/>
      <c r="D184" s="1"/>
      <c r="F184" s="1" t="s">
        <v>43</v>
      </c>
      <c r="G184" s="1"/>
      <c r="H184" s="1"/>
      <c r="I184" s="1"/>
      <c r="J184" s="1" t="s">
        <v>43</v>
      </c>
      <c r="K184" s="1"/>
      <c r="L184" s="1"/>
      <c r="M184" s="1"/>
      <c r="O184" s="1" t="s">
        <v>43</v>
      </c>
      <c r="P184" s="1"/>
      <c r="Q184" s="1"/>
      <c r="R184" s="1"/>
    </row>
    <row r="185" spans="1:18" ht="15" customHeight="1">
      <c r="A185" s="190"/>
      <c r="B185" s="191" t="s">
        <v>44</v>
      </c>
      <c r="C185" s="192"/>
      <c r="D185" s="193" t="s">
        <v>44</v>
      </c>
      <c r="F185" s="190"/>
      <c r="G185" s="191" t="s">
        <v>44</v>
      </c>
      <c r="H185" s="192"/>
      <c r="I185" s="193" t="s">
        <v>44</v>
      </c>
      <c r="J185" s="190"/>
      <c r="K185" s="191" t="s">
        <v>44</v>
      </c>
      <c r="L185" s="192"/>
      <c r="M185" s="193" t="s">
        <v>44</v>
      </c>
      <c r="O185" s="190"/>
      <c r="P185" s="191" t="s">
        <v>44</v>
      </c>
      <c r="Q185" s="192"/>
      <c r="R185" s="193" t="s">
        <v>44</v>
      </c>
    </row>
    <row r="186" spans="1:18" ht="15" customHeight="1">
      <c r="A186" s="194" t="s">
        <v>45</v>
      </c>
      <c r="B186" s="195"/>
      <c r="C186" s="195" t="s">
        <v>102</v>
      </c>
      <c r="D186" s="196"/>
      <c r="F186" s="194" t="s">
        <v>45</v>
      </c>
      <c r="G186" s="195"/>
      <c r="H186" s="195" t="s">
        <v>102</v>
      </c>
      <c r="I186" s="196"/>
      <c r="J186" s="194" t="s">
        <v>45</v>
      </c>
      <c r="K186" s="195"/>
      <c r="L186" s="195" t="s">
        <v>102</v>
      </c>
      <c r="M186" s="196"/>
      <c r="O186" s="194" t="s">
        <v>45</v>
      </c>
      <c r="P186" s="195"/>
      <c r="Q186" s="195" t="s">
        <v>102</v>
      </c>
      <c r="R186" s="196"/>
    </row>
    <row r="187" spans="1:18" ht="15" customHeight="1">
      <c r="A187" s="194" t="s">
        <v>46</v>
      </c>
      <c r="B187" s="195"/>
      <c r="C187" s="195" t="s">
        <v>103</v>
      </c>
      <c r="D187" s="196"/>
      <c r="F187" s="194" t="s">
        <v>46</v>
      </c>
      <c r="G187" s="195"/>
      <c r="H187" s="195" t="s">
        <v>103</v>
      </c>
      <c r="I187" s="196"/>
      <c r="J187" s="194" t="s">
        <v>46</v>
      </c>
      <c r="K187" s="195"/>
      <c r="L187" s="195" t="s">
        <v>103</v>
      </c>
      <c r="M187" s="196"/>
      <c r="O187" s="194" t="s">
        <v>46</v>
      </c>
      <c r="P187" s="195"/>
      <c r="Q187" s="195" t="s">
        <v>103</v>
      </c>
      <c r="R187" s="196"/>
    </row>
    <row r="188" spans="1:18" ht="15" customHeight="1" thickBot="1">
      <c r="A188" s="197" t="s">
        <v>47</v>
      </c>
      <c r="B188" s="198"/>
      <c r="C188" s="198"/>
      <c r="D188" s="199"/>
      <c r="F188" s="197" t="s">
        <v>47</v>
      </c>
      <c r="G188" s="198"/>
      <c r="H188" s="198"/>
      <c r="I188" s="199"/>
      <c r="J188" s="197" t="s">
        <v>47</v>
      </c>
      <c r="K188" s="198"/>
      <c r="L188" s="198"/>
      <c r="M188" s="199"/>
      <c r="O188" s="197" t="s">
        <v>47</v>
      </c>
      <c r="P188" s="198"/>
      <c r="Q188" s="198"/>
      <c r="R188" s="199"/>
    </row>
    <row r="189" spans="1:18" ht="15" customHeight="1">
      <c r="A189" s="200" t="s">
        <v>48</v>
      </c>
      <c r="B189" s="44"/>
      <c r="C189" s="201"/>
      <c r="D189" s="202" t="s">
        <v>17</v>
      </c>
      <c r="F189" s="200" t="s">
        <v>48</v>
      </c>
      <c r="G189" s="44"/>
      <c r="H189" s="201"/>
      <c r="I189" s="202" t="s">
        <v>17</v>
      </c>
      <c r="J189" s="200" t="s">
        <v>48</v>
      </c>
      <c r="K189" s="44"/>
      <c r="L189" s="201"/>
      <c r="M189" s="202" t="s">
        <v>17</v>
      </c>
      <c r="O189" s="200" t="s">
        <v>48</v>
      </c>
      <c r="P189" s="44"/>
      <c r="Q189" s="201"/>
      <c r="R189" s="202" t="s">
        <v>17</v>
      </c>
    </row>
    <row r="190" spans="1:18" ht="15" customHeight="1" thickBot="1">
      <c r="A190" s="203" t="s">
        <v>104</v>
      </c>
      <c r="B190" s="204"/>
      <c r="C190" s="205"/>
      <c r="D190" s="206"/>
      <c r="F190" s="203" t="s">
        <v>104</v>
      </c>
      <c r="G190" s="204"/>
      <c r="H190" s="205"/>
      <c r="I190" s="206"/>
      <c r="J190" s="203" t="s">
        <v>104</v>
      </c>
      <c r="K190" s="204"/>
      <c r="L190" s="205"/>
      <c r="M190" s="206"/>
      <c r="O190" s="203" t="s">
        <v>104</v>
      </c>
      <c r="P190" s="204"/>
      <c r="Q190" s="205"/>
      <c r="R190" s="206"/>
    </row>
    <row r="191" ht="15" customHeight="1"/>
    <row r="192" ht="15" customHeight="1" thickBot="1"/>
    <row r="193" spans="1:18" ht="15" customHeight="1">
      <c r="A193" s="166"/>
      <c r="B193" s="167" t="s">
        <v>31</v>
      </c>
      <c r="C193" s="168"/>
      <c r="D193" s="170"/>
      <c r="F193" s="166"/>
      <c r="G193" s="167" t="s">
        <v>31</v>
      </c>
      <c r="H193" s="168"/>
      <c r="I193" s="170"/>
      <c r="J193" s="166"/>
      <c r="K193" s="167" t="s">
        <v>31</v>
      </c>
      <c r="L193" s="168"/>
      <c r="M193" s="170"/>
      <c r="O193" s="166"/>
      <c r="P193" s="167" t="s">
        <v>31</v>
      </c>
      <c r="Q193" s="168"/>
      <c r="R193" s="170"/>
    </row>
    <row r="194" spans="1:18" ht="15" customHeight="1" thickBot="1">
      <c r="A194" s="171"/>
      <c r="B194" s="172" t="s">
        <v>34</v>
      </c>
      <c r="C194" s="173"/>
      <c r="D194" s="174"/>
      <c r="F194" s="171"/>
      <c r="G194" s="172" t="s">
        <v>34</v>
      </c>
      <c r="H194" s="173"/>
      <c r="I194" s="174"/>
      <c r="J194" s="171"/>
      <c r="K194" s="172" t="s">
        <v>34</v>
      </c>
      <c r="L194" s="173"/>
      <c r="M194" s="174"/>
      <c r="O194" s="171"/>
      <c r="P194" s="172" t="s">
        <v>34</v>
      </c>
      <c r="Q194" s="173"/>
      <c r="R194" s="174"/>
    </row>
    <row r="195" ht="15" customHeight="1"/>
    <row r="196" spans="1:17" ht="15" customHeight="1">
      <c r="A196" s="165" t="s">
        <v>35</v>
      </c>
      <c r="B196" s="175" t="str">
        <f>+$B$4</f>
        <v>Damenrangliste</v>
      </c>
      <c r="C196" s="176"/>
      <c r="F196" s="165" t="s">
        <v>35</v>
      </c>
      <c r="G196" s="175" t="str">
        <f>+$B$4</f>
        <v>Damenrangliste</v>
      </c>
      <c r="H196" s="176"/>
      <c r="J196" s="165" t="s">
        <v>35</v>
      </c>
      <c r="K196" s="175" t="str">
        <f>+$B$4</f>
        <v>Damenrangliste</v>
      </c>
      <c r="L196" s="176"/>
      <c r="O196" s="165" t="s">
        <v>35</v>
      </c>
      <c r="P196" s="175" t="str">
        <f>+$B$4</f>
        <v>Damenrangliste</v>
      </c>
      <c r="Q196" s="176"/>
    </row>
    <row r="197" ht="15" customHeight="1"/>
    <row r="198" spans="1:18" ht="15" customHeight="1">
      <c r="A198" s="178" t="s">
        <v>37</v>
      </c>
      <c r="B198" s="178" t="s">
        <v>89</v>
      </c>
      <c r="C198" s="178" t="s">
        <v>39</v>
      </c>
      <c r="D198" s="178"/>
      <c r="F198" s="178" t="s">
        <v>37</v>
      </c>
      <c r="G198" s="178"/>
      <c r="H198" s="178" t="s">
        <v>39</v>
      </c>
      <c r="I198" s="178"/>
      <c r="J198" s="178" t="s">
        <v>37</v>
      </c>
      <c r="K198" s="178" t="s">
        <v>90</v>
      </c>
      <c r="L198" s="178" t="s">
        <v>39</v>
      </c>
      <c r="M198" s="178"/>
      <c r="O198" s="178" t="s">
        <v>98</v>
      </c>
      <c r="P198" s="178"/>
      <c r="Q198" s="178" t="s">
        <v>39</v>
      </c>
      <c r="R198" s="178"/>
    </row>
    <row r="199" ht="15" customHeight="1"/>
    <row r="200" spans="1:18" ht="15" customHeight="1" thickBot="1">
      <c r="A200" s="179" t="str">
        <f>SYST10!$B$7</f>
        <v>Koronai, Tobias</v>
      </c>
      <c r="B200" s="180" t="s">
        <v>22</v>
      </c>
      <c r="C200" s="179" t="str">
        <f>SYST10!$B$10</f>
        <v>Nguyen</v>
      </c>
      <c r="D200" s="179"/>
      <c r="F200" s="179"/>
      <c r="G200" s="180" t="s">
        <v>22</v>
      </c>
      <c r="H200" s="179"/>
      <c r="I200" s="179"/>
      <c r="J200" s="179" t="str">
        <f>SYST10!$B$7</f>
        <v>Koronai, Tobias</v>
      </c>
      <c r="K200" s="180" t="s">
        <v>22</v>
      </c>
      <c r="L200" s="179" t="str">
        <f>SYST10!$B$15</f>
        <v>Koronios</v>
      </c>
      <c r="M200" s="179"/>
      <c r="O200" s="179"/>
      <c r="P200" s="180" t="s">
        <v>22</v>
      </c>
      <c r="Q200" s="179"/>
      <c r="R200" s="179"/>
    </row>
    <row r="201" spans="2:16" ht="15" customHeight="1">
      <c r="B201" s="181"/>
      <c r="G201" s="181"/>
      <c r="K201" s="181"/>
      <c r="P201" s="181"/>
    </row>
    <row r="202" spans="1:18" ht="15" customHeight="1" thickBot="1">
      <c r="A202" s="1" t="s">
        <v>43</v>
      </c>
      <c r="B202" s="1"/>
      <c r="C202" s="1"/>
      <c r="D202" s="1"/>
      <c r="F202" s="1" t="s">
        <v>43</v>
      </c>
      <c r="G202" s="1"/>
      <c r="H202" s="1"/>
      <c r="I202" s="1"/>
      <c r="J202" s="1" t="s">
        <v>43</v>
      </c>
      <c r="K202" s="1"/>
      <c r="L202" s="1"/>
      <c r="M202" s="1"/>
      <c r="O202" s="1" t="s">
        <v>43</v>
      </c>
      <c r="P202" s="1"/>
      <c r="Q202" s="1"/>
      <c r="R202" s="1"/>
    </row>
    <row r="203" spans="1:18" ht="15" customHeight="1">
      <c r="A203" s="190"/>
      <c r="B203" s="191" t="s">
        <v>44</v>
      </c>
      <c r="C203" s="192"/>
      <c r="D203" s="193" t="s">
        <v>44</v>
      </c>
      <c r="F203" s="190"/>
      <c r="G203" s="191" t="s">
        <v>44</v>
      </c>
      <c r="H203" s="192"/>
      <c r="I203" s="193" t="s">
        <v>44</v>
      </c>
      <c r="J203" s="190"/>
      <c r="K203" s="191" t="s">
        <v>44</v>
      </c>
      <c r="L203" s="192"/>
      <c r="M203" s="193" t="s">
        <v>44</v>
      </c>
      <c r="O203" s="190"/>
      <c r="P203" s="191" t="s">
        <v>44</v>
      </c>
      <c r="Q203" s="192"/>
      <c r="R203" s="193" t="s">
        <v>44</v>
      </c>
    </row>
    <row r="204" spans="1:18" ht="15" customHeight="1">
      <c r="A204" s="194" t="s">
        <v>45</v>
      </c>
      <c r="B204" s="195"/>
      <c r="C204" s="195" t="s">
        <v>102</v>
      </c>
      <c r="D204" s="196"/>
      <c r="F204" s="194" t="s">
        <v>45</v>
      </c>
      <c r="G204" s="195"/>
      <c r="H204" s="195" t="s">
        <v>102</v>
      </c>
      <c r="I204" s="196"/>
      <c r="J204" s="194" t="s">
        <v>45</v>
      </c>
      <c r="K204" s="195"/>
      <c r="L204" s="195" t="s">
        <v>102</v>
      </c>
      <c r="M204" s="196"/>
      <c r="O204" s="194" t="s">
        <v>45</v>
      </c>
      <c r="P204" s="195"/>
      <c r="Q204" s="195" t="s">
        <v>102</v>
      </c>
      <c r="R204" s="196"/>
    </row>
    <row r="205" spans="1:18" ht="15" customHeight="1">
      <c r="A205" s="194" t="s">
        <v>46</v>
      </c>
      <c r="B205" s="195"/>
      <c r="C205" s="195" t="s">
        <v>103</v>
      </c>
      <c r="D205" s="196"/>
      <c r="F205" s="194" t="s">
        <v>46</v>
      </c>
      <c r="G205" s="195"/>
      <c r="H205" s="195" t="s">
        <v>103</v>
      </c>
      <c r="I205" s="196"/>
      <c r="J205" s="194" t="s">
        <v>46</v>
      </c>
      <c r="K205" s="195"/>
      <c r="L205" s="195" t="s">
        <v>103</v>
      </c>
      <c r="M205" s="196"/>
      <c r="O205" s="194" t="s">
        <v>46</v>
      </c>
      <c r="P205" s="195"/>
      <c r="Q205" s="195" t="s">
        <v>103</v>
      </c>
      <c r="R205" s="196"/>
    </row>
    <row r="206" spans="1:18" ht="15" customHeight="1" thickBot="1">
      <c r="A206" s="197" t="s">
        <v>47</v>
      </c>
      <c r="B206" s="198"/>
      <c r="C206" s="198"/>
      <c r="D206" s="199"/>
      <c r="F206" s="197" t="s">
        <v>47</v>
      </c>
      <c r="G206" s="198"/>
      <c r="H206" s="198"/>
      <c r="I206" s="199"/>
      <c r="J206" s="197" t="s">
        <v>47</v>
      </c>
      <c r="K206" s="198"/>
      <c r="L206" s="198"/>
      <c r="M206" s="199"/>
      <c r="O206" s="197" t="s">
        <v>47</v>
      </c>
      <c r="P206" s="198"/>
      <c r="Q206" s="198"/>
      <c r="R206" s="199"/>
    </row>
    <row r="207" spans="1:18" ht="15" customHeight="1">
      <c r="A207" s="200" t="s">
        <v>48</v>
      </c>
      <c r="B207" s="44"/>
      <c r="C207" s="201"/>
      <c r="D207" s="202" t="s">
        <v>17</v>
      </c>
      <c r="F207" s="200" t="s">
        <v>48</v>
      </c>
      <c r="G207" s="44"/>
      <c r="H207" s="201"/>
      <c r="I207" s="202" t="s">
        <v>17</v>
      </c>
      <c r="J207" s="200" t="s">
        <v>48</v>
      </c>
      <c r="K207" s="44"/>
      <c r="L207" s="201"/>
      <c r="M207" s="202" t="s">
        <v>17</v>
      </c>
      <c r="O207" s="200" t="s">
        <v>48</v>
      </c>
      <c r="P207" s="44"/>
      <c r="Q207" s="201"/>
      <c r="R207" s="202" t="s">
        <v>17</v>
      </c>
    </row>
    <row r="208" spans="1:18" ht="15" customHeight="1" thickBot="1">
      <c r="A208" s="203" t="s">
        <v>104</v>
      </c>
      <c r="B208" s="204"/>
      <c r="C208" s="205"/>
      <c r="D208" s="206"/>
      <c r="F208" s="203" t="s">
        <v>104</v>
      </c>
      <c r="G208" s="204"/>
      <c r="H208" s="205"/>
      <c r="I208" s="206"/>
      <c r="J208" s="203" t="s">
        <v>104</v>
      </c>
      <c r="K208" s="204"/>
      <c r="L208" s="205"/>
      <c r="M208" s="206"/>
      <c r="O208" s="203" t="s">
        <v>104</v>
      </c>
      <c r="P208" s="204"/>
      <c r="Q208" s="205"/>
      <c r="R208" s="206"/>
    </row>
    <row r="209" spans="1:9" ht="15" customHeight="1">
      <c r="A209" s="166"/>
      <c r="B209" s="167" t="s">
        <v>31</v>
      </c>
      <c r="C209" s="168"/>
      <c r="D209" s="169"/>
      <c r="F209" s="166"/>
      <c r="G209" s="167" t="s">
        <v>31</v>
      </c>
      <c r="H209" s="168"/>
      <c r="I209" s="169" t="s">
        <v>91</v>
      </c>
    </row>
    <row r="210" spans="1:9" ht="15" customHeight="1" thickBot="1">
      <c r="A210" s="171"/>
      <c r="B210" s="172" t="s">
        <v>34</v>
      </c>
      <c r="C210" s="173"/>
      <c r="D210" s="174"/>
      <c r="F210" s="171"/>
      <c r="G210" s="172" t="s">
        <v>34</v>
      </c>
      <c r="H210" s="173"/>
      <c r="I210" s="174"/>
    </row>
    <row r="211" ht="15" customHeight="1"/>
    <row r="212" spans="1:8" ht="15" customHeight="1">
      <c r="A212" s="165" t="s">
        <v>35</v>
      </c>
      <c r="B212" s="175" t="str">
        <f>+$B$4</f>
        <v>Damenrangliste</v>
      </c>
      <c r="C212" s="176"/>
      <c r="F212" s="165" t="s">
        <v>35</v>
      </c>
      <c r="G212" s="175" t="str">
        <f>+$B$4</f>
        <v>Damenrangliste</v>
      </c>
      <c r="H212" s="176"/>
    </row>
    <row r="213" ht="15" customHeight="1"/>
    <row r="214" spans="1:9" ht="15" customHeight="1">
      <c r="A214" s="178" t="s">
        <v>37</v>
      </c>
      <c r="B214" s="178" t="s">
        <v>92</v>
      </c>
      <c r="C214" s="178" t="s">
        <v>39</v>
      </c>
      <c r="D214" s="178"/>
      <c r="F214" s="178" t="s">
        <v>37</v>
      </c>
      <c r="G214" s="178" t="s">
        <v>93</v>
      </c>
      <c r="H214" s="178" t="s">
        <v>39</v>
      </c>
      <c r="I214" s="178"/>
    </row>
    <row r="215" ht="15" customHeight="1"/>
    <row r="216" spans="1:9" ht="15" customHeight="1" thickBot="1">
      <c r="A216" s="179" t="str">
        <f>SYST10!$B$9</f>
        <v>Heilmann</v>
      </c>
      <c r="B216" s="180" t="s">
        <v>22</v>
      </c>
      <c r="C216" s="179" t="str">
        <f>SYST10!$B$16</f>
        <v>Koronai,Johannes</v>
      </c>
      <c r="D216" s="179"/>
      <c r="F216" s="179" t="str">
        <f>SYST10!$B$8</f>
        <v>Weiler</v>
      </c>
      <c r="G216" s="180" t="s">
        <v>22</v>
      </c>
      <c r="H216" s="179" t="str">
        <f>SYST10!$B$10</f>
        <v>Nguyen</v>
      </c>
      <c r="I216" s="179"/>
    </row>
    <row r="217" spans="2:7" ht="15" customHeight="1">
      <c r="B217" s="181"/>
      <c r="G217" s="181"/>
    </row>
    <row r="218" spans="1:9" ht="15" customHeight="1" thickBot="1">
      <c r="A218" s="1" t="s">
        <v>43</v>
      </c>
      <c r="B218" s="1"/>
      <c r="C218" s="1"/>
      <c r="D218" s="1"/>
      <c r="F218" s="1" t="s">
        <v>43</v>
      </c>
      <c r="G218" s="1"/>
      <c r="H218" s="1"/>
      <c r="I218" s="1"/>
    </row>
    <row r="219" spans="1:9" ht="15" customHeight="1">
      <c r="A219" s="190"/>
      <c r="B219" s="191" t="s">
        <v>44</v>
      </c>
      <c r="C219" s="192"/>
      <c r="D219" s="193" t="s">
        <v>44</v>
      </c>
      <c r="F219" s="190"/>
      <c r="G219" s="191" t="s">
        <v>44</v>
      </c>
      <c r="H219" s="192"/>
      <c r="I219" s="193" t="s">
        <v>44</v>
      </c>
    </row>
    <row r="220" spans="1:9" ht="15" customHeight="1">
      <c r="A220" s="194" t="s">
        <v>45</v>
      </c>
      <c r="B220" s="195"/>
      <c r="C220" s="195" t="s">
        <v>102</v>
      </c>
      <c r="D220" s="196"/>
      <c r="F220" s="194" t="s">
        <v>45</v>
      </c>
      <c r="G220" s="195"/>
      <c r="H220" s="195" t="s">
        <v>102</v>
      </c>
      <c r="I220" s="196"/>
    </row>
    <row r="221" spans="1:9" ht="15" customHeight="1">
      <c r="A221" s="194" t="s">
        <v>46</v>
      </c>
      <c r="B221" s="195"/>
      <c r="C221" s="195" t="s">
        <v>103</v>
      </c>
      <c r="D221" s="196"/>
      <c r="F221" s="194" t="s">
        <v>46</v>
      </c>
      <c r="G221" s="195"/>
      <c r="H221" s="195" t="s">
        <v>103</v>
      </c>
      <c r="I221" s="196"/>
    </row>
    <row r="222" spans="1:9" ht="15" customHeight="1" thickBot="1">
      <c r="A222" s="197" t="s">
        <v>47</v>
      </c>
      <c r="B222" s="198"/>
      <c r="C222" s="198"/>
      <c r="D222" s="199"/>
      <c r="F222" s="197" t="s">
        <v>47</v>
      </c>
      <c r="G222" s="198"/>
      <c r="H222" s="198"/>
      <c r="I222" s="199"/>
    </row>
    <row r="223" spans="1:9" ht="15" customHeight="1">
      <c r="A223" s="200" t="s">
        <v>48</v>
      </c>
      <c r="B223" s="44"/>
      <c r="C223" s="201"/>
      <c r="D223" s="202" t="s">
        <v>17</v>
      </c>
      <c r="F223" s="200" t="s">
        <v>48</v>
      </c>
      <c r="G223" s="44"/>
      <c r="H223" s="201"/>
      <c r="I223" s="202" t="s">
        <v>17</v>
      </c>
    </row>
    <row r="224" spans="1:9" ht="15" customHeight="1" thickBot="1">
      <c r="A224" s="203" t="s">
        <v>104</v>
      </c>
      <c r="B224" s="204"/>
      <c r="C224" s="205"/>
      <c r="D224" s="206"/>
      <c r="F224" s="203" t="s">
        <v>104</v>
      </c>
      <c r="G224" s="204"/>
      <c r="H224" s="205"/>
      <c r="I224" s="206"/>
    </row>
    <row r="225" ht="15" customHeight="1"/>
    <row r="226" ht="15" customHeight="1" thickBot="1"/>
    <row r="227" spans="1:9" ht="15" customHeight="1">
      <c r="A227" s="166"/>
      <c r="B227" s="167" t="s">
        <v>31</v>
      </c>
      <c r="C227" s="168"/>
      <c r="D227" s="170"/>
      <c r="F227" s="166"/>
      <c r="G227" s="167" t="s">
        <v>31</v>
      </c>
      <c r="H227" s="168"/>
      <c r="I227" s="170"/>
    </row>
    <row r="228" spans="1:9" ht="15" customHeight="1" thickBot="1">
      <c r="A228" s="171"/>
      <c r="B228" s="172" t="s">
        <v>34</v>
      </c>
      <c r="C228" s="173"/>
      <c r="D228" s="174"/>
      <c r="F228" s="171"/>
      <c r="G228" s="172" t="s">
        <v>34</v>
      </c>
      <c r="H228" s="173"/>
      <c r="I228" s="174"/>
    </row>
    <row r="229" ht="15" customHeight="1"/>
    <row r="230" spans="1:8" ht="15" customHeight="1">
      <c r="A230" s="165" t="s">
        <v>35</v>
      </c>
      <c r="B230" s="175" t="str">
        <f>+$B$4</f>
        <v>Damenrangliste</v>
      </c>
      <c r="C230" s="176"/>
      <c r="F230" s="165" t="s">
        <v>35</v>
      </c>
      <c r="G230" s="175" t="str">
        <f>+$B$4</f>
        <v>Damenrangliste</v>
      </c>
      <c r="H230" s="176"/>
    </row>
    <row r="231" ht="15" customHeight="1"/>
    <row r="232" spans="1:9" ht="15" customHeight="1">
      <c r="A232" s="178" t="s">
        <v>37</v>
      </c>
      <c r="B232" s="178" t="s">
        <v>94</v>
      </c>
      <c r="C232" s="178" t="s">
        <v>39</v>
      </c>
      <c r="D232" s="178"/>
      <c r="F232" s="178" t="s">
        <v>37</v>
      </c>
      <c r="G232" s="178" t="s">
        <v>95</v>
      </c>
      <c r="H232" s="178" t="s">
        <v>39</v>
      </c>
      <c r="I232" s="178"/>
    </row>
    <row r="233" ht="15" customHeight="1"/>
    <row r="234" spans="1:9" ht="15" customHeight="1" thickBot="1">
      <c r="A234" s="179" t="str">
        <f>SYST10!$B$7</f>
        <v>Koronai, Tobias</v>
      </c>
      <c r="B234" s="180" t="s">
        <v>22</v>
      </c>
      <c r="C234" s="179" t="str">
        <f>SYST10!$B$11</f>
        <v>Hahn</v>
      </c>
      <c r="D234" s="179"/>
      <c r="F234" s="179" t="str">
        <f>SYST10!$B$12</f>
        <v>Pretsch</v>
      </c>
      <c r="G234" s="180" t="s">
        <v>22</v>
      </c>
      <c r="H234" s="179" t="str">
        <f>SYST10!$B$15</f>
        <v>Koronios</v>
      </c>
      <c r="I234" s="179"/>
    </row>
    <row r="235" spans="2:7" ht="15" customHeight="1">
      <c r="B235" s="181"/>
      <c r="G235" s="181"/>
    </row>
    <row r="236" spans="1:9" ht="15" customHeight="1" thickBot="1">
      <c r="A236" s="1" t="s">
        <v>43</v>
      </c>
      <c r="B236" s="1"/>
      <c r="C236" s="1"/>
      <c r="D236" s="1"/>
      <c r="F236" s="1" t="s">
        <v>43</v>
      </c>
      <c r="G236" s="1"/>
      <c r="H236" s="1"/>
      <c r="I236" s="1"/>
    </row>
    <row r="237" spans="1:9" ht="15" customHeight="1">
      <c r="A237" s="190"/>
      <c r="B237" s="191" t="s">
        <v>44</v>
      </c>
      <c r="C237" s="192"/>
      <c r="D237" s="193" t="s">
        <v>44</v>
      </c>
      <c r="F237" s="190"/>
      <c r="G237" s="191" t="s">
        <v>44</v>
      </c>
      <c r="H237" s="192"/>
      <c r="I237" s="193" t="s">
        <v>44</v>
      </c>
    </row>
    <row r="238" spans="1:9" ht="15" customHeight="1">
      <c r="A238" s="194" t="s">
        <v>45</v>
      </c>
      <c r="B238" s="195"/>
      <c r="C238" s="195" t="s">
        <v>102</v>
      </c>
      <c r="D238" s="196"/>
      <c r="F238" s="194" t="s">
        <v>45</v>
      </c>
      <c r="G238" s="195"/>
      <c r="H238" s="195" t="s">
        <v>102</v>
      </c>
      <c r="I238" s="196"/>
    </row>
    <row r="239" spans="1:9" ht="15" customHeight="1">
      <c r="A239" s="194" t="s">
        <v>46</v>
      </c>
      <c r="B239" s="195"/>
      <c r="C239" s="195" t="s">
        <v>103</v>
      </c>
      <c r="D239" s="196"/>
      <c r="F239" s="194" t="s">
        <v>46</v>
      </c>
      <c r="G239" s="195"/>
      <c r="H239" s="195" t="s">
        <v>103</v>
      </c>
      <c r="I239" s="196"/>
    </row>
    <row r="240" spans="1:9" ht="15" customHeight="1" thickBot="1">
      <c r="A240" s="197" t="s">
        <v>47</v>
      </c>
      <c r="B240" s="198"/>
      <c r="C240" s="198"/>
      <c r="D240" s="199"/>
      <c r="F240" s="197" t="s">
        <v>47</v>
      </c>
      <c r="G240" s="198"/>
      <c r="H240" s="198"/>
      <c r="I240" s="199"/>
    </row>
    <row r="241" spans="1:9" ht="15" customHeight="1">
      <c r="A241" s="200" t="s">
        <v>48</v>
      </c>
      <c r="B241" s="44"/>
      <c r="C241" s="201"/>
      <c r="D241" s="202" t="s">
        <v>17</v>
      </c>
      <c r="F241" s="200" t="s">
        <v>48</v>
      </c>
      <c r="G241" s="44"/>
      <c r="H241" s="201"/>
      <c r="I241" s="202" t="s">
        <v>17</v>
      </c>
    </row>
    <row r="242" spans="1:9" ht="15" customHeight="1" thickBot="1">
      <c r="A242" s="203" t="s">
        <v>104</v>
      </c>
      <c r="B242" s="204"/>
      <c r="C242" s="205"/>
      <c r="D242" s="206"/>
      <c r="F242" s="203" t="s">
        <v>104</v>
      </c>
      <c r="G242" s="204"/>
      <c r="H242" s="205"/>
      <c r="I242" s="206"/>
    </row>
    <row r="243" ht="15" customHeight="1"/>
    <row r="244" ht="15" customHeight="1" thickBot="1"/>
    <row r="245" spans="1:9" ht="15" customHeight="1">
      <c r="A245" s="166"/>
      <c r="B245" s="167" t="s">
        <v>31</v>
      </c>
      <c r="C245" s="168"/>
      <c r="D245" s="170"/>
      <c r="F245" s="166"/>
      <c r="G245" s="167" t="s">
        <v>31</v>
      </c>
      <c r="H245" s="168"/>
      <c r="I245" s="170"/>
    </row>
    <row r="246" spans="1:9" ht="15" customHeight="1" thickBot="1">
      <c r="A246" s="171"/>
      <c r="B246" s="172" t="s">
        <v>34</v>
      </c>
      <c r="C246" s="173"/>
      <c r="D246" s="174"/>
      <c r="F246" s="171"/>
      <c r="G246" s="172" t="s">
        <v>34</v>
      </c>
      <c r="H246" s="173"/>
      <c r="I246" s="174"/>
    </row>
    <row r="247" ht="15" customHeight="1"/>
    <row r="248" spans="1:8" ht="15" customHeight="1">
      <c r="A248" s="165" t="s">
        <v>35</v>
      </c>
      <c r="B248" s="175" t="str">
        <f>+$B$4</f>
        <v>Damenrangliste</v>
      </c>
      <c r="C248" s="176"/>
      <c r="F248" s="165" t="s">
        <v>35</v>
      </c>
      <c r="G248" s="175" t="str">
        <f>+$B$4</f>
        <v>Damenrangliste</v>
      </c>
      <c r="H248" s="176"/>
    </row>
    <row r="249" ht="15" customHeight="1"/>
    <row r="250" spans="1:9" ht="15" customHeight="1">
      <c r="A250" s="178" t="s">
        <v>37</v>
      </c>
      <c r="B250" s="178" t="s">
        <v>96</v>
      </c>
      <c r="C250" s="178" t="s">
        <v>39</v>
      </c>
      <c r="D250" s="178"/>
      <c r="F250" s="178" t="s">
        <v>37</v>
      </c>
      <c r="G250" s="178"/>
      <c r="H250" s="178" t="s">
        <v>39</v>
      </c>
      <c r="I250" s="178"/>
    </row>
    <row r="251" ht="15" customHeight="1"/>
    <row r="252" spans="1:9" ht="15" customHeight="1" thickBot="1">
      <c r="A252" s="179" t="str">
        <f>SYST10!$B$13</f>
        <v>Schmidt, Moritz</v>
      </c>
      <c r="B252" s="180" t="s">
        <v>22</v>
      </c>
      <c r="C252" s="179" t="str">
        <f>SYST10!$B$14</f>
        <v>Nonnenmacher</v>
      </c>
      <c r="D252" s="179"/>
      <c r="F252" s="179"/>
      <c r="G252" s="180" t="s">
        <v>22</v>
      </c>
      <c r="H252" s="179"/>
      <c r="I252" s="179"/>
    </row>
    <row r="253" spans="2:7" ht="15" customHeight="1">
      <c r="B253" s="181"/>
      <c r="G253" s="181"/>
    </row>
    <row r="254" spans="1:9" ht="15" customHeight="1" thickBot="1">
      <c r="A254" s="1" t="s">
        <v>43</v>
      </c>
      <c r="B254" s="1"/>
      <c r="C254" s="1"/>
      <c r="D254" s="1"/>
      <c r="F254" s="1" t="s">
        <v>43</v>
      </c>
      <c r="G254" s="1"/>
      <c r="H254" s="1"/>
      <c r="I254" s="1"/>
    </row>
    <row r="255" spans="1:9" ht="15" customHeight="1">
      <c r="A255" s="190"/>
      <c r="B255" s="191" t="s">
        <v>44</v>
      </c>
      <c r="C255" s="192"/>
      <c r="D255" s="193" t="s">
        <v>44</v>
      </c>
      <c r="F255" s="190"/>
      <c r="G255" s="191" t="s">
        <v>44</v>
      </c>
      <c r="H255" s="192"/>
      <c r="I255" s="193" t="s">
        <v>44</v>
      </c>
    </row>
    <row r="256" spans="1:9" ht="15" customHeight="1">
      <c r="A256" s="194" t="s">
        <v>45</v>
      </c>
      <c r="B256" s="195"/>
      <c r="C256" s="195" t="s">
        <v>102</v>
      </c>
      <c r="D256" s="196"/>
      <c r="F256" s="194" t="s">
        <v>45</v>
      </c>
      <c r="G256" s="195"/>
      <c r="H256" s="195" t="s">
        <v>102</v>
      </c>
      <c r="I256" s="196"/>
    </row>
    <row r="257" spans="1:9" ht="15" customHeight="1">
      <c r="A257" s="194" t="s">
        <v>46</v>
      </c>
      <c r="B257" s="195"/>
      <c r="C257" s="195" t="s">
        <v>103</v>
      </c>
      <c r="D257" s="196"/>
      <c r="F257" s="194" t="s">
        <v>46</v>
      </c>
      <c r="G257" s="195"/>
      <c r="H257" s="195" t="s">
        <v>103</v>
      </c>
      <c r="I257" s="196"/>
    </row>
    <row r="258" spans="1:9" ht="15" customHeight="1" thickBot="1">
      <c r="A258" s="197" t="s">
        <v>47</v>
      </c>
      <c r="B258" s="198"/>
      <c r="C258" s="198"/>
      <c r="D258" s="199"/>
      <c r="F258" s="197" t="s">
        <v>47</v>
      </c>
      <c r="G258" s="198"/>
      <c r="H258" s="198"/>
      <c r="I258" s="199"/>
    </row>
    <row r="259" spans="1:9" ht="15" customHeight="1">
      <c r="A259" s="200" t="s">
        <v>48</v>
      </c>
      <c r="B259" s="44"/>
      <c r="C259" s="201"/>
      <c r="D259" s="202" t="s">
        <v>17</v>
      </c>
      <c r="F259" s="200" t="s">
        <v>48</v>
      </c>
      <c r="G259" s="44"/>
      <c r="H259" s="201"/>
      <c r="I259" s="202" t="s">
        <v>17</v>
      </c>
    </row>
    <row r="260" spans="1:9" ht="15" customHeight="1" thickBot="1">
      <c r="A260" s="203" t="s">
        <v>104</v>
      </c>
      <c r="B260" s="204"/>
      <c r="C260" s="205"/>
      <c r="D260" s="206"/>
      <c r="F260" s="203" t="s">
        <v>104</v>
      </c>
      <c r="G260" s="204"/>
      <c r="H260" s="205"/>
      <c r="I260" s="206"/>
    </row>
  </sheetData>
  <sheetProtection sheet="1" objects="1" scenarios="1"/>
  <printOptions gridLines="1" horizontalCentered="1" verticalCentered="1"/>
  <pageMargins left="0.5905511811023623" right="0.5905511811023623" top="0.1968503937007874" bottom="0.1968503937007874" header="0.4921259845" footer="0.492125984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2:Q19"/>
  <sheetViews>
    <sheetView workbookViewId="0" topLeftCell="A1">
      <selection activeCell="E26" sqref="E26"/>
    </sheetView>
  </sheetViews>
  <sheetFormatPr defaultColWidth="11.421875" defaultRowHeight="12.75"/>
  <cols>
    <col min="2" max="2" width="2.7109375" style="0" customWidth="1"/>
    <col min="3" max="3" width="1.1484375" style="0" customWidth="1"/>
    <col min="4" max="4" width="2.421875" style="0" customWidth="1"/>
    <col min="5" max="5" width="16.140625" style="0" customWidth="1"/>
    <col min="6" max="6" width="1.421875" style="0" customWidth="1"/>
    <col min="7" max="7" width="16.8515625" style="0" customWidth="1"/>
    <col min="8" max="8" width="2.28125" style="0" customWidth="1"/>
    <col min="9" max="9" width="0.85546875" style="0" customWidth="1"/>
    <col min="10" max="10" width="2.7109375" style="0" customWidth="1"/>
    <col min="11" max="11" width="3.28125" style="0" customWidth="1"/>
    <col min="12" max="12" width="0.85546875" style="0" customWidth="1"/>
    <col min="13" max="13" width="3.28125" style="0" customWidth="1"/>
    <col min="14" max="14" width="1.7109375" style="26" customWidth="1"/>
    <col min="15" max="15" width="2.7109375" style="0" customWidth="1"/>
    <col min="16" max="16" width="3.28125" style="0" customWidth="1"/>
    <col min="17" max="17" width="6.28125" style="0" customWidth="1"/>
  </cols>
  <sheetData>
    <row r="2" spans="2:16" ht="18.75" customHeight="1">
      <c r="B2" s="156" t="s">
        <v>0</v>
      </c>
      <c r="C2" s="157"/>
      <c r="D2" s="157"/>
      <c r="E2" s="157"/>
      <c r="F2" s="157"/>
      <c r="G2" s="158"/>
      <c r="H2" s="158"/>
      <c r="I2" s="158"/>
      <c r="J2" s="160"/>
      <c r="L2" s="158"/>
      <c r="M2" s="225">
        <v>36558</v>
      </c>
      <c r="N2" s="226"/>
      <c r="O2" s="226"/>
      <c r="P2" s="226"/>
    </row>
    <row r="3" spans="2:16" ht="18" customHeight="1">
      <c r="B3" s="163" t="s">
        <v>1</v>
      </c>
      <c r="C3" s="157"/>
      <c r="D3" s="157"/>
      <c r="E3" s="157"/>
      <c r="F3" s="157"/>
      <c r="G3" s="158"/>
      <c r="H3" s="158"/>
      <c r="I3" s="158"/>
      <c r="J3" s="158"/>
      <c r="K3" s="158"/>
      <c r="L3" s="158"/>
      <c r="M3" s="158"/>
      <c r="N3" s="162"/>
      <c r="O3" s="4"/>
      <c r="P3" s="4"/>
    </row>
    <row r="4" spans="2:16" ht="13.5" customHeight="1">
      <c r="B4" s="156"/>
      <c r="C4" s="157"/>
      <c r="D4" s="157"/>
      <c r="E4" s="157"/>
      <c r="F4" s="157"/>
      <c r="G4" s="158"/>
      <c r="H4" s="158"/>
      <c r="I4" s="158"/>
      <c r="J4" s="158"/>
      <c r="K4" s="158"/>
      <c r="L4" s="158"/>
      <c r="M4" s="158"/>
      <c r="N4" s="162"/>
      <c r="O4" s="4"/>
      <c r="P4" s="4"/>
    </row>
    <row r="5" spans="2:16" ht="16.5" customHeight="1">
      <c r="B5" s="156" t="s">
        <v>2</v>
      </c>
      <c r="C5" s="157"/>
      <c r="D5" s="157"/>
      <c r="E5" s="157"/>
      <c r="F5" s="157"/>
      <c r="G5" s="158"/>
      <c r="H5" s="158"/>
      <c r="I5" s="158"/>
      <c r="J5" s="158"/>
      <c r="K5" s="158"/>
      <c r="L5" s="158"/>
      <c r="M5" s="158"/>
      <c r="N5" s="162"/>
      <c r="O5" s="4"/>
      <c r="P5" s="4"/>
    </row>
    <row r="6" spans="2:16" ht="13.5" customHeight="1">
      <c r="B6" s="156"/>
      <c r="C6" s="157"/>
      <c r="D6" s="157"/>
      <c r="E6" s="157"/>
      <c r="F6" s="157"/>
      <c r="G6" s="158"/>
      <c r="H6" s="158"/>
      <c r="I6" s="158"/>
      <c r="J6" s="158"/>
      <c r="K6" s="158"/>
      <c r="L6" s="158"/>
      <c r="M6" s="158"/>
      <c r="N6" s="162"/>
      <c r="O6" s="4"/>
      <c r="P6" s="4"/>
    </row>
    <row r="7" ht="15" customHeight="1" thickBot="1"/>
    <row r="8" spans="2:16" ht="15.75">
      <c r="B8" s="36" t="s">
        <v>3</v>
      </c>
      <c r="C8" s="44"/>
      <c r="D8" s="47"/>
      <c r="E8" s="43" t="s">
        <v>4</v>
      </c>
      <c r="F8" s="44"/>
      <c r="G8" s="43" t="s">
        <v>5</v>
      </c>
      <c r="H8" s="53" t="s">
        <v>16</v>
      </c>
      <c r="I8" s="23"/>
      <c r="J8" s="7"/>
      <c r="K8" s="10" t="s">
        <v>97</v>
      </c>
      <c r="L8" s="9"/>
      <c r="M8" s="7"/>
      <c r="N8" s="10" t="s">
        <v>17</v>
      </c>
      <c r="O8" s="9"/>
      <c r="P8" s="19"/>
    </row>
    <row r="9" spans="2:17" ht="15.75">
      <c r="B9" s="37">
        <v>1</v>
      </c>
      <c r="C9" s="63" t="str">
        <f>SYST10!B14</f>
        <v>Nonnenmacher</v>
      </c>
      <c r="D9" s="48"/>
      <c r="E9" s="34"/>
      <c r="F9" s="63" t="str">
        <f>SYST10!E14</f>
        <v>TSV Wäschenbeuren</v>
      </c>
      <c r="G9" s="45"/>
      <c r="H9" s="28">
        <f>SYST10!AK14</f>
        <v>5</v>
      </c>
      <c r="I9" s="32" t="str">
        <f>SYST10!AL14</f>
        <v>:</v>
      </c>
      <c r="J9" s="30">
        <f>SYST10!AM14</f>
        <v>4</v>
      </c>
      <c r="K9" s="29">
        <f>SYST10!AN14</f>
        <v>19</v>
      </c>
      <c r="L9" s="74" t="str">
        <f>SYST10!AO14</f>
        <v>:</v>
      </c>
      <c r="M9" s="31">
        <f>SYST10!AP14</f>
        <v>12</v>
      </c>
      <c r="N9" s="5"/>
      <c r="O9" s="184">
        <f aca="true" t="shared" si="0" ref="O9:O18">SUM(K9-M9)</f>
        <v>7</v>
      </c>
      <c r="P9" s="20"/>
      <c r="Q9" s="164"/>
    </row>
    <row r="10" spans="2:17" ht="15.75">
      <c r="B10" s="37">
        <v>2</v>
      </c>
      <c r="C10" s="63" t="str">
        <f>SYST10!B7</f>
        <v>Koronai, Tobias</v>
      </c>
      <c r="D10" s="48"/>
      <c r="E10" s="34"/>
      <c r="F10" s="63" t="str">
        <f>SYST10!E7</f>
        <v>TTC Uhingen</v>
      </c>
      <c r="G10" s="45"/>
      <c r="H10" s="28">
        <f>SYST10!AK7</f>
        <v>4</v>
      </c>
      <c r="I10" s="32" t="str">
        <f>SYST10!AL7</f>
        <v>:</v>
      </c>
      <c r="J10" s="30">
        <f>SYST10!AM7</f>
        <v>5</v>
      </c>
      <c r="K10" s="29">
        <f>SYST10!AN7</f>
        <v>14</v>
      </c>
      <c r="L10" s="74" t="str">
        <f>SYST10!AO7</f>
        <v>:</v>
      </c>
      <c r="M10" s="31">
        <f>SYST10!AP7</f>
        <v>17</v>
      </c>
      <c r="N10" s="5"/>
      <c r="O10" s="184">
        <f>SUM(K10-M10)</f>
        <v>-3</v>
      </c>
      <c r="P10" s="20"/>
      <c r="Q10" s="57"/>
    </row>
    <row r="11" spans="2:17" ht="15.75">
      <c r="B11" s="37">
        <v>3</v>
      </c>
      <c r="C11" s="63" t="str">
        <f>SYST10!B8</f>
        <v>Weiler</v>
      </c>
      <c r="D11" s="48"/>
      <c r="E11" s="34"/>
      <c r="F11" s="63" t="str">
        <f>SYST10!E8</f>
        <v>TSV Sparwiesen</v>
      </c>
      <c r="G11" s="45"/>
      <c r="H11" s="28">
        <f>SYST10!AK8</f>
        <v>2</v>
      </c>
      <c r="I11" s="32" t="str">
        <f>SYST10!AL8</f>
        <v>:</v>
      </c>
      <c r="J11" s="30">
        <f>SYST10!AM8</f>
        <v>7</v>
      </c>
      <c r="K11" s="29">
        <f>SYST10!AN8</f>
        <v>9</v>
      </c>
      <c r="L11" s="74" t="str">
        <f>SYST10!AO8</f>
        <v>:</v>
      </c>
      <c r="M11" s="31">
        <f>SYST10!AP8</f>
        <v>23</v>
      </c>
      <c r="N11" s="5"/>
      <c r="O11" s="184">
        <f t="shared" si="0"/>
        <v>-14</v>
      </c>
      <c r="P11" s="20"/>
      <c r="Q11" s="57"/>
    </row>
    <row r="12" spans="2:17" ht="15.75">
      <c r="B12" s="37">
        <v>4</v>
      </c>
      <c r="C12" s="63" t="str">
        <f>SYST10!B9</f>
        <v>Heilmann</v>
      </c>
      <c r="D12" s="48"/>
      <c r="E12" s="34"/>
      <c r="F12" s="63" t="str">
        <f>SYST10!E9</f>
        <v>TSV Wäschenbeuren</v>
      </c>
      <c r="G12" s="45"/>
      <c r="H12" s="28">
        <f>SYST10!AK9</f>
        <v>9</v>
      </c>
      <c r="I12" s="32" t="str">
        <f>SYST10!AL9</f>
        <v>:</v>
      </c>
      <c r="J12" s="30">
        <f>SYST10!AM9</f>
        <v>0</v>
      </c>
      <c r="K12" s="29">
        <f>SYST10!AN9</f>
        <v>27</v>
      </c>
      <c r="L12" s="74" t="str">
        <f>SYST10!AO9</f>
        <v>:</v>
      </c>
      <c r="M12" s="31">
        <f>SYST10!AP9</f>
        <v>0</v>
      </c>
      <c r="N12" s="5"/>
      <c r="O12" s="184">
        <f t="shared" si="0"/>
        <v>27</v>
      </c>
      <c r="P12" s="20"/>
      <c r="Q12" s="57"/>
    </row>
    <row r="13" spans="2:17" ht="15.75">
      <c r="B13" s="37">
        <v>5</v>
      </c>
      <c r="C13" s="63" t="str">
        <f>SYST10!B10</f>
        <v>Nguyen</v>
      </c>
      <c r="D13" s="48"/>
      <c r="E13" s="34"/>
      <c r="F13" s="63" t="str">
        <f>SYST10!E10</f>
        <v>TGV Roßwälden</v>
      </c>
      <c r="G13" s="45"/>
      <c r="H13" s="28">
        <f>SYST10!AK10</f>
        <v>5</v>
      </c>
      <c r="I13" s="32" t="str">
        <f>SYST10!AL10</f>
        <v>:</v>
      </c>
      <c r="J13" s="30">
        <f>SYST10!AM10</f>
        <v>4</v>
      </c>
      <c r="K13" s="29">
        <f>SYST10!AN10</f>
        <v>18</v>
      </c>
      <c r="L13" s="74" t="str">
        <f>SYST10!AO10</f>
        <v>:</v>
      </c>
      <c r="M13" s="31">
        <f>SYST10!AP10</f>
        <v>14</v>
      </c>
      <c r="N13" s="5"/>
      <c r="O13" s="184">
        <f t="shared" si="0"/>
        <v>4</v>
      </c>
      <c r="P13" s="20"/>
      <c r="Q13" s="57"/>
    </row>
    <row r="14" spans="2:17" ht="15.75">
      <c r="B14" s="37">
        <v>6</v>
      </c>
      <c r="C14" s="63" t="str">
        <f>SYST10!B11</f>
        <v>Hahn</v>
      </c>
      <c r="D14" s="48"/>
      <c r="E14" s="34"/>
      <c r="F14" s="63" t="str">
        <f>SYST10!E11</f>
        <v>TV Deggingen</v>
      </c>
      <c r="G14" s="45"/>
      <c r="H14" s="28">
        <f>SYST10!AK11</f>
        <v>0</v>
      </c>
      <c r="I14" s="32" t="str">
        <f>SYST10!AL11</f>
        <v>:</v>
      </c>
      <c r="J14" s="30">
        <f>SYST10!AM11</f>
        <v>9</v>
      </c>
      <c r="K14" s="29">
        <f>SYST10!AN11</f>
        <v>0</v>
      </c>
      <c r="L14" s="74" t="str">
        <f>SYST10!AO11</f>
        <v>:</v>
      </c>
      <c r="M14" s="31">
        <f>SYST10!AP11</f>
        <v>27</v>
      </c>
      <c r="N14" s="5"/>
      <c r="O14" s="184">
        <f t="shared" si="0"/>
        <v>-27</v>
      </c>
      <c r="P14" s="20"/>
      <c r="Q14" s="57"/>
    </row>
    <row r="15" spans="2:17" ht="15.75">
      <c r="B15" s="37">
        <v>7</v>
      </c>
      <c r="C15" s="63" t="str">
        <f>SYST10!B12</f>
        <v>Pretsch</v>
      </c>
      <c r="D15" s="48"/>
      <c r="E15" s="34"/>
      <c r="F15" s="63" t="str">
        <f>SYST10!E12</f>
        <v>TV Unterböhringen</v>
      </c>
      <c r="G15" s="45"/>
      <c r="H15" s="28">
        <f>SYST10!AK12</f>
        <v>8</v>
      </c>
      <c r="I15" s="32" t="str">
        <f>SYST10!AL12</f>
        <v>:</v>
      </c>
      <c r="J15" s="30">
        <f>SYST10!AM12</f>
        <v>1</v>
      </c>
      <c r="K15" s="29">
        <f>SYST10!AN12</f>
        <v>24</v>
      </c>
      <c r="L15" s="74" t="str">
        <f>SYST10!AO12</f>
        <v>:</v>
      </c>
      <c r="M15" s="31">
        <f>SYST10!AP12</f>
        <v>6</v>
      </c>
      <c r="N15" s="5"/>
      <c r="O15" s="184">
        <f t="shared" si="0"/>
        <v>18</v>
      </c>
      <c r="P15" s="20"/>
      <c r="Q15" s="57"/>
    </row>
    <row r="16" spans="2:17" ht="15.75">
      <c r="B16" s="37">
        <v>8</v>
      </c>
      <c r="C16" s="63" t="str">
        <f>SYST10!B13</f>
        <v>Schmidt, Moritz</v>
      </c>
      <c r="D16" s="48"/>
      <c r="E16" s="34"/>
      <c r="F16" s="63" t="str">
        <f>SYST10!E13</f>
        <v>TTV Zell</v>
      </c>
      <c r="G16" s="45"/>
      <c r="H16" s="28">
        <f>SYST10!AK13</f>
        <v>7</v>
      </c>
      <c r="I16" s="32" t="str">
        <f>SYST10!AL13</f>
        <v>:</v>
      </c>
      <c r="J16" s="30">
        <f>SYST10!AM13</f>
        <v>2</v>
      </c>
      <c r="K16" s="29">
        <f>SYST10!AN13</f>
        <v>22</v>
      </c>
      <c r="L16" s="74" t="str">
        <f>SYST10!AO13</f>
        <v>:</v>
      </c>
      <c r="M16" s="31">
        <f>SYST10!AP13</f>
        <v>12</v>
      </c>
      <c r="N16" s="5"/>
      <c r="O16" s="184">
        <f t="shared" si="0"/>
        <v>10</v>
      </c>
      <c r="P16" s="20"/>
      <c r="Q16" s="57"/>
    </row>
    <row r="17" spans="2:17" ht="15.75">
      <c r="B17" s="37">
        <v>9</v>
      </c>
      <c r="C17" s="63" t="str">
        <f>SYST10!B15</f>
        <v>Koronios</v>
      </c>
      <c r="D17" s="48"/>
      <c r="E17" s="34"/>
      <c r="F17" s="63" t="str">
        <f>SYST10!E15</f>
        <v>TSV Sparwiesen</v>
      </c>
      <c r="G17" s="45"/>
      <c r="H17" s="28">
        <f>SYST10!AK15</f>
        <v>1</v>
      </c>
      <c r="I17" s="32" t="str">
        <f>SYST10!AL15</f>
        <v>:</v>
      </c>
      <c r="J17" s="30">
        <f>SYST10!AM15</f>
        <v>8</v>
      </c>
      <c r="K17" s="29">
        <f>SYST10!AN15</f>
        <v>8</v>
      </c>
      <c r="L17" s="74" t="str">
        <f>SYST10!AO15</f>
        <v>:</v>
      </c>
      <c r="M17" s="31">
        <f>SYST10!AP15</f>
        <v>24</v>
      </c>
      <c r="N17" s="5"/>
      <c r="O17" s="184">
        <f t="shared" si="0"/>
        <v>-16</v>
      </c>
      <c r="P17" s="20"/>
      <c r="Q17" s="57"/>
    </row>
    <row r="18" spans="2:17" ht="16.5" thickBot="1">
      <c r="B18" s="38">
        <v>10</v>
      </c>
      <c r="C18" s="64" t="str">
        <f>SYST10!B16</f>
        <v>Koronai,Johannes</v>
      </c>
      <c r="D18" s="49"/>
      <c r="E18" s="35"/>
      <c r="F18" s="64" t="str">
        <f>SYST10!E16</f>
        <v>TTC Uhingen</v>
      </c>
      <c r="G18" s="46"/>
      <c r="H18" s="54">
        <f>SYST10!AK16</f>
        <v>4</v>
      </c>
      <c r="I18" s="33" t="str">
        <f>SYST10!AL16</f>
        <v>:</v>
      </c>
      <c r="J18" s="41">
        <f>SYST10!AM16</f>
        <v>5</v>
      </c>
      <c r="K18" s="40">
        <f>SYST10!AN16</f>
        <v>13</v>
      </c>
      <c r="L18" s="86" t="str">
        <f>SYST10!AO16</f>
        <v>:</v>
      </c>
      <c r="M18" s="41">
        <f>SYST10!AP16</f>
        <v>19</v>
      </c>
      <c r="N18" s="8"/>
      <c r="O18" s="185">
        <f t="shared" si="0"/>
        <v>-6</v>
      </c>
      <c r="P18" s="21"/>
      <c r="Q18" s="57"/>
    </row>
    <row r="19" spans="2:16" ht="12" customHeight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</sheetData>
  <sheetProtection sheet="1" objects="1" scenarios="1"/>
  <mergeCells count="1">
    <mergeCell ref="M2:P2"/>
  </mergeCells>
  <printOptions/>
  <pageMargins left="0.7874015748031497" right="0.1968503937007874" top="0.1968503937007874" bottom="0.1968503937007874" header="0.5118110236220472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Jeder gegen Jeden 10er / Variable Satzzahl</dc:title>
  <dc:subject/>
  <dc:creator>Emil Radke</dc:creator>
  <cp:keywords/>
  <dc:description>20.9.2001. Kein optionaler Kennwortschutz.
Eingabe nur in gelben/grauen Zellen möglich.
Die Platzierung wird automatisch nach Eingabe der Satzergebnisse angezeigt.
</dc:description>
  <cp:lastModifiedBy>hollt</cp:lastModifiedBy>
  <cp:lastPrinted>2003-05-18T10:44:01Z</cp:lastPrinted>
  <dcterms:created xsi:type="dcterms:W3CDTF">1998-04-24T12:18:20Z</dcterms:created>
  <dcterms:modified xsi:type="dcterms:W3CDTF">2011-02-13T16:07:03Z</dcterms:modified>
  <cp:category/>
  <cp:version/>
  <cp:contentType/>
  <cp:contentStatus/>
</cp:coreProperties>
</file>